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13_ncr:1_{DF504AC8-455D-444F-9086-EF3FDF60FE6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23" i="1" l="1"/>
  <c r="AB22" i="1"/>
  <c r="Q22" i="1"/>
  <c r="D18" i="6" s="1"/>
  <c r="X22" i="1"/>
  <c r="X24" i="1"/>
  <c r="X23" i="1"/>
  <c r="A18" i="6"/>
  <c r="A19" i="6"/>
  <c r="A20" i="6"/>
  <c r="A20" i="7"/>
  <c r="D19" i="6"/>
  <c r="D20" i="6"/>
  <c r="A18" i="7"/>
  <c r="A19" i="7"/>
  <c r="X8" i="1"/>
  <c r="A17" i="7"/>
  <c r="A17" i="6"/>
  <c r="AB21" i="1"/>
  <c r="X21" i="1"/>
  <c r="AB20" i="1"/>
  <c r="D16" i="6" s="1"/>
  <c r="X20" i="1"/>
  <c r="AB15" i="1"/>
  <c r="Q15" i="1" s="1"/>
  <c r="D11" i="6" s="1"/>
  <c r="AB14" i="1"/>
  <c r="Q14" i="1" s="1"/>
  <c r="D10" i="6" s="1"/>
  <c r="AB12" i="1"/>
  <c r="X15" i="1"/>
  <c r="X14" i="1"/>
  <c r="X12" i="1"/>
  <c r="AB19" i="1"/>
  <c r="AB10" i="1"/>
  <c r="X19" i="1"/>
  <c r="AB18" i="1"/>
  <c r="X18" i="1"/>
  <c r="AB17" i="1"/>
  <c r="X17" i="1"/>
  <c r="AB16" i="1"/>
  <c r="Q19" i="1"/>
  <c r="X16" i="1"/>
  <c r="AB13" i="1"/>
  <c r="Q13" i="1" s="1"/>
  <c r="X13" i="1"/>
  <c r="AB11" i="1"/>
  <c r="Q11" i="1" s="1"/>
  <c r="AC11" i="1"/>
  <c r="AF9" i="1"/>
  <c r="AF10" i="1" s="1"/>
  <c r="AF11" i="1" s="1"/>
  <c r="AF12" i="1" s="1"/>
  <c r="A8" i="7" s="1"/>
  <c r="AA9" i="1"/>
  <c r="AA10" i="1" s="1"/>
  <c r="AA11" i="1" s="1"/>
  <c r="AA12" i="1" s="1"/>
  <c r="AA13" i="1" s="1"/>
  <c r="AA14" i="1" s="1"/>
  <c r="AA15" i="1" s="1"/>
  <c r="AA16" i="1" s="1"/>
  <c r="AA17" i="1" s="1"/>
  <c r="AA18" i="1" s="1"/>
  <c r="AA19" i="1" s="1"/>
  <c r="AA20" i="1" s="1"/>
  <c r="AB9" i="1"/>
  <c r="AC9" i="1"/>
  <c r="AB8" i="1"/>
  <c r="X11" i="1"/>
  <c r="D9" i="6" l="1"/>
  <c r="Q21" i="1"/>
  <c r="D17" i="6" s="1"/>
  <c r="AF13" i="1"/>
  <c r="AF14" i="1" s="1"/>
  <c r="A9" i="7"/>
  <c r="D15" i="6"/>
  <c r="Q12" i="1"/>
  <c r="D8" i="6"/>
  <c r="Q18" i="1"/>
  <c r="D14" i="6"/>
  <c r="Q17" i="1"/>
  <c r="D13" i="6"/>
  <c r="Q16" i="1"/>
  <c r="D12" i="6"/>
  <c r="A8" i="6"/>
  <c r="D7" i="6"/>
  <c r="A7" i="6"/>
  <c r="A7" i="7"/>
  <c r="A4" i="7"/>
  <c r="A4" i="6"/>
  <c r="A10" i="7" l="1"/>
  <c r="AF15" i="1"/>
  <c r="A9" i="6"/>
  <c r="X9" i="1"/>
  <c r="Q9" i="1"/>
  <c r="D5" i="6" s="1"/>
  <c r="Q10" i="1"/>
  <c r="D6" i="6" s="1"/>
  <c r="A11" i="7" l="1"/>
  <c r="AF16" i="1"/>
  <c r="A10" i="6"/>
  <c r="X10" i="1"/>
  <c r="A12" i="7" l="1"/>
  <c r="AF17" i="1"/>
  <c r="A11" i="6"/>
  <c r="A6" i="6"/>
  <c r="A5" i="6"/>
  <c r="A6" i="7"/>
  <c r="A5" i="7"/>
  <c r="D4" i="6"/>
  <c r="A13" i="7" l="1"/>
  <c r="AF18" i="1"/>
  <c r="AF19" i="1" l="1"/>
  <c r="A14" i="7"/>
  <c r="A12" i="6"/>
  <c r="A15" i="7" l="1"/>
  <c r="AF20" i="1"/>
  <c r="A16" i="7" s="1"/>
  <c r="A13" i="6"/>
  <c r="A14" i="6" l="1"/>
  <c r="A15" i="6" l="1"/>
  <c r="A16" i="6"/>
</calcChain>
</file>

<file path=xl/sharedStrings.xml><?xml version="1.0" encoding="utf-8"?>
<sst xmlns="http://schemas.openxmlformats.org/spreadsheetml/2006/main" count="538" uniqueCount="254">
  <si>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</si>
  <si>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</si>
  <si>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</si>
  <si>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</si>
  <si>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</si>
  <si>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</si>
  <si>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</si>
  <si>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</si>
  <si>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</si>
  <si>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</si>
  <si>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</si>
  <si>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</si>
  <si>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</si>
  <si>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</si>
  <si>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</si>
  <si>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</si>
  <si>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</si>
  <si>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</si>
  <si>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</si>
  <si>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</si>
  <si>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</si>
  <si>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</si>
  <si>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</si>
  <si>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</si>
  <si>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</si>
  <si>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</si>
  <si>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</si>
  <si>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</si>
  <si>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</si>
  <si>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</si>
  <si>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</si>
  <si>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</si>
  <si>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</si>
  <si>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</si>
  <si>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</si>
  <si>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</si>
  <si>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</si>
  <si>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</si>
  <si>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</si>
  <si>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</si>
  <si>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</si>
  <si>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</si>
  <si>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</si>
  <si>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</si>
  <si>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</si>
  <si>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</si>
  <si>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</si>
  <si>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</si>
  <si>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</si>
  <si>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</si>
  <si>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</si>
  <si>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</si>
  <si>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</si>
  <si>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</si>
  <si>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</si>
  <si>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</si>
  <si>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</si>
  <si>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</si>
  <si>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</si>
  <si>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</si>
  <si>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</si>
  <si>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</si>
  <si>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</si>
  <si>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</si>
  <si>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</si>
  <si>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</si>
  <si>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</si>
  <si>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</si>
  <si>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</si>
  <si>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</si>
  <si>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</si>
  <si>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</si>
  <si>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</si>
  <si>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</si>
  <si>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</si>
  <si>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</si>
  <si>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</si>
  <si>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</si>
  <si>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</si>
  <si>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</si>
  <si>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</si>
  <si>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</si>
  <si>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</si>
  <si>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</si>
  <si>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</si>
  <si>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</si>
  <si>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</si>
  <si>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</si>
  <si>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</si>
  <si>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</si>
  <si>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</si>
  <si>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</si>
  <si>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</si>
  <si>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</si>
  <si>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</si>
  <si>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</si>
  <si>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</si>
  <si>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</si>
  <si>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</si>
  <si>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</si>
  <si>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</si>
  <si>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</si>
  <si>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</si>
  <si>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</si>
  <si>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</si>
  <si>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</si>
  <si>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</si>
  <si>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</si>
  <si>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</si>
  <si>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</si>
  <si>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</si>
  <si>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</si>
  <si>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</si>
  <si>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</si>
  <si>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</si>
  <si>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</si>
  <si>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</si>
  <si>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</si>
  <si>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</si>
  <si>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</si>
  <si>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CDMX</t>
  </si>
  <si>
    <t>DIR. DE AGUA POTABLE, ALCANTARILLADO Y SANEAMIENTO</t>
  </si>
  <si>
    <t>Guanajuato</t>
  </si>
  <si>
    <t>León</t>
  </si>
  <si>
    <t>Funcionaria(o)</t>
  </si>
  <si>
    <t>DIRECTOR 'C'</t>
  </si>
  <si>
    <t>OFICINA DE PRESIDENCIA MUNICIPAL</t>
  </si>
  <si>
    <t>GUSTAVO IVAN</t>
  </si>
  <si>
    <t>ROBLEDO</t>
  </si>
  <si>
    <t>GUILLEN</t>
  </si>
  <si>
    <t>Delegacion Cuauhtémoc</t>
  </si>
  <si>
    <t>JEFA DE DEPARTAMENTO 'C'</t>
  </si>
  <si>
    <t>JEFE DE DEPARTAMENTO 'C'</t>
  </si>
  <si>
    <t>MARIA GUADALUPE</t>
  </si>
  <si>
    <t>URBINA</t>
  </si>
  <si>
    <t>ACEVEDO</t>
  </si>
  <si>
    <t>Asistencia a la XXXVII Convención anual y expo ANEAS 2025</t>
  </si>
  <si>
    <t>ASISTENTE GENERAL</t>
  </si>
  <si>
    <t>COORDINACION DE PARQUES Y JARDINES</t>
  </si>
  <si>
    <t>SANTIAGO</t>
  </si>
  <si>
    <t>VALDEZ</t>
  </si>
  <si>
    <t>CARRERA</t>
  </si>
  <si>
    <t>Asistir al evento 2a. EDICIÓN DEL DISTINTIVO A LA EXCELENCIA MUNICIPAL</t>
  </si>
  <si>
    <t>Puebla</t>
  </si>
  <si>
    <t>SUBDIRECTOR 'A'</t>
  </si>
  <si>
    <t>DIRECCION DE SERVICIOS MEDICOS</t>
  </si>
  <si>
    <t>JOSE ANTONIO</t>
  </si>
  <si>
    <t>RANGEL</t>
  </si>
  <si>
    <t>LOPEZ</t>
  </si>
  <si>
    <t>Asistencia al Foro de Experiencias Existosas</t>
  </si>
  <si>
    <t>JEFE DE SECCION ADMVO.'A'</t>
  </si>
  <si>
    <t>DIRECCION DE TURISMO</t>
  </si>
  <si>
    <t>GERARDO</t>
  </si>
  <si>
    <t>BALDERAS</t>
  </si>
  <si>
    <t>OVIEDO</t>
  </si>
  <si>
    <t>Asistencia a la Asamblea Anual de la Organización "Expertos en Turismo"</t>
  </si>
  <si>
    <t>Alcaldía Cuauhtémoc</t>
  </si>
  <si>
    <r>
      <rPr>
        <i/>
        <sz val="11"/>
        <color rgb="FF000000"/>
        <rFont val="Aptos Narrow"/>
        <family val="2"/>
        <scheme val="minor"/>
      </rPr>
      <t xml:space="preserve">La información pendiente de publicación, estará disponible en el reporte inmediato siguiente, </t>
    </r>
    <r>
      <rPr>
        <sz val="11"/>
        <color indexed="8"/>
        <rFont val="Aptos Narrow"/>
        <family val="2"/>
        <scheme val="minor"/>
      </rPr>
      <t>toda vez que, el archivo de la Tesorería ha completado el proceso de registro de la documentación generada, en  cumplimiento a las normas establecidas de conformidad a los Artículos 5, 6, 7, 11 fracciones I, II, VI, IX, XI y 13 fracciones I, II y III de la Ley General de Archivos; también se deberá considera como tiempo de procesamiento lo concerniente a la elaboración de versiones públicas.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t>
    </r>
  </si>
  <si>
    <t>COORDINADOR ADMINISTRATIVO 'A'</t>
  </si>
  <si>
    <t>COORDINACIÓN MUNICIPAL DE DERECHOS HUMANOS</t>
  </si>
  <si>
    <t>JORGE DIEGO</t>
  </si>
  <si>
    <t>ORTEGA</t>
  </si>
  <si>
    <t>MONTAÑO</t>
  </si>
  <si>
    <t>Participación en la Primera Reunión Estatal de Coordinaciones Municipales de Derechos Humanos de San Luis Potosí 2024-2027</t>
  </si>
  <si>
    <t>Ciudad Valles</t>
  </si>
  <si>
    <t>REGIDORA</t>
  </si>
  <si>
    <t>REGIDOR</t>
  </si>
  <si>
    <t>OFICINA DE REGIDORES</t>
  </si>
  <si>
    <t>IRENE MARGARITA</t>
  </si>
  <si>
    <t>HERNANDEZ</t>
  </si>
  <si>
    <t>FISCAL</t>
  </si>
  <si>
    <t>Visita al Instituto Aguascalientense de las Mujeres</t>
  </si>
  <si>
    <t>Aguascalientes</t>
  </si>
  <si>
    <t>Atender la invitación de la Senadora de la República Erika Janeth Cabrera Palacios, diálogo sobre la elaboración de la Ley de Ingresos y egresos</t>
  </si>
  <si>
    <t>Paticipación en el Programa de Reempoderamiento de las Mujeres en la Política</t>
  </si>
  <si>
    <t>Demarcación territorial Tlalpan</t>
  </si>
  <si>
    <t>CONTRALORA</t>
  </si>
  <si>
    <t>CONTRALOR</t>
  </si>
  <si>
    <t>OFICINA  CONTRALORIA MUNICIPAL</t>
  </si>
  <si>
    <t>GABRIELA</t>
  </si>
  <si>
    <t>LOPEZ Y</t>
  </si>
  <si>
    <t>Entrega de documentación en la Auditoría Superior de la Federación</t>
  </si>
  <si>
    <t>Alcaldía Tlalpan</t>
  </si>
  <si>
    <t>DIRECTOR 'A'</t>
  </si>
  <si>
    <t>OFICINA DE TESORERIA MUNICIPAL</t>
  </si>
  <si>
    <t>JAIME GABRIEL</t>
  </si>
  <si>
    <t>SEGOVIA</t>
  </si>
  <si>
    <t>Presentarse en la Auditoria Superior de la Federación</t>
  </si>
  <si>
    <t>PROTECCION CIVIL</t>
  </si>
  <si>
    <t>ALEJANDRO</t>
  </si>
  <si>
    <t>POLANCO</t>
  </si>
  <si>
    <t>ACOSTA</t>
  </si>
  <si>
    <t>Reunión de trabajo, cursos, y procedimientos con sede en el CENAPRED</t>
  </si>
  <si>
    <t>Centro Nacional de Prevención de Desastres (CENAPRED), La información se publica, toda vez que, el archivo de la Tesorería ha completado el proceso de registro de la documentación generada, en  cumplimiento a las normas establecidas de conformidad a los Artículos 5, 6, 7, 11 fracciones I, II, VI, IX, XI y 13 fracciones I, II y III de la Ley General de Archivos; también se deberá considera como tiempo de procesamiento lo concerniente a la elaboración de versiones públicas.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t>
  </si>
  <si>
    <t>Alcaldía Coyoacán</t>
  </si>
  <si>
    <t>https://sitio.sanluis.gob.mx/pagAyuntamientoCMS/storage/Medios/2024/12/20%20FINALGACETA%2027-BASES%20NORMATIVAS%20DE%20LA%20TESORERI%CC%81A%20MUNICIPAL%20(1).pdf</t>
  </si>
  <si>
    <t>http://www.cegaipslp.org.mx/HV2026.nsf/nombre_de_la_vista/5664252FFB4D2DA106258DB2005FC01E/$File/M-10+GIRG+INFORME.pdf</t>
  </si>
  <si>
    <t>Asistira al "Encuentro Internacional de Ciudades Patrimonio Mundial: Turismo Sustentable y el Mundial de Futbol México 2026"</t>
  </si>
  <si>
    <t>http://www.cegaipslp.org.mx/HV2026.nsf/nombre_de_la_vista/2D38A1F0D8762F3206258DB200600531/$File/M-10+GIRG+COMPROBANTES.pdf</t>
  </si>
  <si>
    <t>http://www.cegaipslp.org.mx/HV2026.nsf/nombre_de_la_vista/6B72D1F0019BF5DE06258DB200603779/$File/M-45+MGUA+INFORME.pdf</t>
  </si>
  <si>
    <t>http://www.cegaipslp.org.mx/HV2026.nsf/nombre_de_la_vista/D15DF0947D0C986406258DB200607E25/$File/M-45+MGUA+COMPROBANTES.pdf</t>
  </si>
  <si>
    <t>http://www.cegaipslp.org.mx/HV2026.nsf/nombre_de_la_vista/12815EAE639D919A06258DB20060AC18/$File/M-80+SVC+INFORME.pdf</t>
  </si>
  <si>
    <t>http://www.cegaipslp.org.mx/HV2026.nsf/nombre_de_la_vista/3BC8F39B78503C8506258DB200613341/$File/M-82+FEE+COMPROBANTES+vp_compressed.pdf</t>
  </si>
  <si>
    <t>http://www.cegaipslp.org.mx/HV2026.nsf/nombre_de_la_vista/D8CCE653C2700BF206258DB20061FA26/$File/M-80+SVC+COMPROBANTES+VP_compressed+(1).pdf</t>
  </si>
  <si>
    <t>http://www.cegaipslp.org.mx/HV2026.nsf/nombre_de_la_vista/226EA15E63FC747406258DB2006209FD/$File/M-87+GLL+COMPROBANTES+VP_compressed+(1).pdf</t>
  </si>
  <si>
    <t>http://www.cegaipslp.org.mx/HV2026.nsf/nombre_de_la_vista/56CFBDC480BF053106258DB200633AF0/$File/M-104+GBO+COMPROBANTE+vp_compressed.pdf</t>
  </si>
  <si>
    <t>http://www.cegaipslp.org.mx/HV2026.nsf/nombre_de_la_vista/065F47CCB3EBA73D06258DB200635550/$File/M-108+COMPROBANTE_compressed.pdf</t>
  </si>
  <si>
    <t>http://www.cegaipslp.org.mx/HV2026.nsf/nombre_de_la_vista/1328B22ACAE7924106258DB200637313/$File/M-109+JGHS+COMPROBANTE_compressed.pdf</t>
  </si>
  <si>
    <t>http://www.cegaipslp.org.mx/HV2026.nsf/nombre_de_la_vista/2CFCCA2B96632CC206258DB2006399F8/$File/M-117+JDOM+COMPROBANTE+vp_compressed.pdf</t>
  </si>
  <si>
    <t>http://www.cegaipslp.org.mx/HV2026.nsf/nombre_de_la_vista/CF3F00A461A3C28F06258DB200640B64/$File/M-136+IMHF+COMPROBAR+vp_compressed.pdf</t>
  </si>
  <si>
    <t>http://www.cegaipslp.org.mx/HV2026.nsf/nombre_de_la_vista/4F601BC17862BE2406258DB200663CFB/$File/M-138+IMHF+COMPROBANTE+vp_compressed.pdf</t>
  </si>
  <si>
    <t>http://www.cegaipslp.org.mx/HV2026.nsf/nombre_de_la_vista/9BA11C6E5B7787A706258DB2006A1901/$File/M-139+IMHF+COMPROBANTE+VP_compressed.pdf</t>
  </si>
  <si>
    <t>http://www.cegaipslp.org.mx/HV2026.nsf/nombre_de_la_vista/33C27FA74ACACD1106258DB2006C97B4/$File/M-119+JGHS+comprobantes+vp_compressed.pdf</t>
  </si>
  <si>
    <t>http://www.cegaipslp.org.mx/HV2026.nsf/nombre_de_la_vista/A0CDB8FA2D1B6B6F06258DB2006D00C6/$File/M-43+APA+COMPROBANTE.pdf</t>
  </si>
  <si>
    <t>http://www.cegaipslp.org.mx/HV2026.nsf/nombre_de_la_vista/36BEEDD9B8FBE7D606258DB2006D1455/$File/M-01+COMBPROBANTE.pdf</t>
  </si>
  <si>
    <t>http://www.cegaipslp.org.mx/HV2026.nsf/nombre_de_la_vista/96A90BCEDAF9119C06258DB2006D6E18/$File/M-59+EKH+COMPROBANTES_compressed.pdf</t>
  </si>
  <si>
    <t>http://www.cegaipslp.org.mx/HV2026.nsf/nombre_de_la_vista/D6BF34DBF641B5EC06258DB2006DC6D2/$File/M-140+JMVG+COMPROBACION_compressed.pdf</t>
  </si>
  <si>
    <t>http://www.cegaipslp.org.mx/HV2026.nsf/nombre_de_la_vista/52820F323B61563A06258DB2006DE3FD/$File/M-82+FEE+INFORME.pdf</t>
  </si>
  <si>
    <t>http://www.cegaipslp.org.mx/HV2026.nsf/nombre_de_la_vista/66990057833BF1D306258DB2006E161E/$File/M-87+GLL+INFORME.pdf</t>
  </si>
  <si>
    <t>http://www.cegaipslp.org.mx/HV2026.nsf/nombre_de_la_vista/CD5CF1A5662B879306258DB200701FF4/$File/M-104+GBO+INFORME.pdf</t>
  </si>
  <si>
    <t>http://www.cegaipslp.org.mx/HV2026.nsf/nombre_de_la_vista/E8006DC24F22D52A06258DB200704742/$File/M-108+JGHS+INFORME.pdf</t>
  </si>
  <si>
    <t>http://www.cegaipslp.org.mx/HV2026.nsf/nombre_de_la_vista/255E002F5F13D83306258DB200706052/$File/M-109+JGHS+INFORME.pdf</t>
  </si>
  <si>
    <t>http://www.cegaipslp.org.mx/HV2026.nsf/nombre_de_la_vista/1A9089E83C9CC6BF06258DB2007077F7/$File/M-117+JDOM+INFORME.pdf</t>
  </si>
  <si>
    <t>http://www.cegaipslp.org.mx/HV2026.nsf/nombre_de_la_vista/94F32DA1968F292E06258DB20070A3FA/$File/M-136+IMHF+INFORME.pdf</t>
  </si>
  <si>
    <t>JEFA DE DEPARTAMENTO 'B'</t>
  </si>
  <si>
    <t>JEFE DE DEPARTAMENTO 'B'</t>
  </si>
  <si>
    <t>OFICINA  COMERCIO</t>
  </si>
  <si>
    <t>ALMA GABRIELA</t>
  </si>
  <si>
    <t>CORONEL</t>
  </si>
  <si>
    <t>TORRES</t>
  </si>
  <si>
    <t>http://www.cegaipslp.org.mx/HV2026.nsf/nombre_de_la_vista/072A21673BC3D11606258DB20070CF5C/$File/M-138+IMHF+INFORME.pdf</t>
  </si>
  <si>
    <t>http://www.cegaipslp.org.mx/HV2026.nsf/nombre_de_la_vista/D73BCFE8A16B470D06258DB200715C28/$File/M-01+AGCT+INFORME.pdf</t>
  </si>
  <si>
    <t>http://www.cegaipslp.org.mx/HV2026.nsf/nombre_de_la_vista/2D4BDD07507849C906258DB200718895/$File/M-59+EKH+INFORME.pdf</t>
  </si>
  <si>
    <t>http://www.cegaipslp.org.mx/HV2026.nsf/nombre_de_la_vista/6E6D72FEEC97BC2606258DB2007195AB/$File/M-140+JMVG+INFORME.pdf</t>
  </si>
  <si>
    <t>http://www.cegaipslp.org.mx/HV2026.nsf/nombre_de_la_vista/61B8D55FD87FC90B06258DB20071AEFE/$File/M-139+IMHF+INFORME.pdf</t>
  </si>
  <si>
    <t>http://www.cegaipslp.org.mx/HV2026.nsf/nombre_de_la_vista/D3DE0FD772548C5306258DB20071CA3B/$File/M-119+JGHS+informe.pdf</t>
  </si>
  <si>
    <t>http://www.cegaipslp.org.mx/HV2026.nsf/nombre_de_la_vista/13920E930D00B0A906258DB200723094/$File/M-43+APA+informe.pdf</t>
  </si>
  <si>
    <t>Asistenciaa la "Capacitación en materia de Desarrollo Económico y Protección Civil"</t>
  </si>
  <si>
    <t>Querétaro</t>
  </si>
  <si>
    <t>Santiago de Querétaro</t>
  </si>
  <si>
    <t>EIKOO</t>
  </si>
  <si>
    <t>KOASICHA</t>
  </si>
  <si>
    <t>HIPOLITO</t>
  </si>
  <si>
    <t xml:space="preserve">Participacipar en el FITUR 2026 </t>
  </si>
  <si>
    <t>España</t>
  </si>
  <si>
    <t>Madrir</t>
  </si>
  <si>
    <t>OPERADOR DE MAQUINA 'A'</t>
  </si>
  <si>
    <t>DIRECCION DE OBRAS PUBLICAS</t>
  </si>
  <si>
    <t>JUAN MANUEL</t>
  </si>
  <si>
    <t>VILLANUEVA</t>
  </si>
  <si>
    <t>GOMEZ</t>
  </si>
  <si>
    <t>Traslado del Camión Internacional Jetpatcher</t>
  </si>
  <si>
    <r>
      <rPr>
        <i/>
        <sz val="11"/>
        <color rgb="FF000000"/>
        <rFont val="Aptos Narrow"/>
        <family val="2"/>
        <scheme val="minor"/>
      </rPr>
      <t xml:space="preserve">La información pendiente de publicación, estará disponible en el reporte inmediato siguiente, </t>
    </r>
    <r>
      <rPr>
        <sz val="11"/>
        <color indexed="8"/>
        <rFont val="Aptos Narrow"/>
        <family val="2"/>
        <scheme val="minor"/>
      </rPr>
      <t>toda vez que, el archivo de la Tesorería ha completado el proceso de registro de la documentación generada, en  cumplimiento a las normas establecidas de conformidad a los Artículos 5, 6, 7, 11 fracciones I, II, VI, IX, XI y 13 fracciones I, II y III de la Ley General de Archivos; también se deberá considera como tiempo de procesamiento lo concerniente a la elaboración de versiones públicas.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 La versión pública de los comprobantes fiscales emitidos por personas físicas fué aprobada mediante el acuerdo CTA-VP-140-003/2026 suscrito el día 02 de marzo de 2026 en el Acta de Comité 003/ct/mslp/2026</t>
    </r>
  </si>
  <si>
    <r>
      <rPr>
        <i/>
        <sz val="11"/>
        <color rgb="FF000000"/>
        <rFont val="Aptos Narrow"/>
        <family val="2"/>
        <scheme val="minor"/>
      </rPr>
      <t xml:space="preserve">Esta comprobación incluye los gastos de la asistencia a la Auditoría Superior de la Federación el día 19 de diciembre de 2025. La información pendiente de publicación, estará disponible en el reporte inmediato siguiente, </t>
    </r>
    <r>
      <rPr>
        <sz val="11"/>
        <color indexed="8"/>
        <rFont val="Aptos Narrow"/>
        <family val="2"/>
        <scheme val="minor"/>
      </rPr>
      <t>toda vez que, el archivo de la Tesorería ha completado el proceso de registro de la documentación generada, en  cumplimiento a las normas establecidas de conformidad a los Artículos 5, 6, 7, 11 fracciones I, II, VI, IX, XI y 13 fracciones I, II y III de la Ley General de Archivos; también se deberá considera como tiempo de procesamiento lo concerniente a la elaboración de versiones públicas.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Los hipervínculos se validan en la correcta descarga, apertura y visualización. El importe total erogado representa la cantidad ejercida por parte del funcionario, en la tabla 549575 se proporciona la cantidad total considerando titular del gasto y acompañantes. La versión pública de los comprobantes fiscales emitidos por personas físicas fué aprobada mediante el acuerdo CTA-VP-140-003/2026 suscrito el día 02 de marzo de 2026 en el Acta de Comité 003/ct/mslp/2026</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</si>
</sst>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i/>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3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6" fillId="0" borderId="0" xfId="2" applyFill="1" applyAlignment="1"/>
    <xf numFmtId="0" fontId="6" fillId="3" borderId="0" xfId="2" applyFill="1" applyAlignment="1"/>
    <xf numFmtId="0" fontId="6" fillId="0" borderId="0" xfId="2" applyAlignment="1"/>
    <xf numFmtId="2" fontId="0" fillId="0" borderId="0" xfId="1" applyNumberFormat="1" applyFont="1" applyFill="1" applyAlignment="1"/>
    <xf numFmtId="0" fontId="0" fillId="0" borderId="0" xfId="3" applyFont="1" applyFill="1"/>
    <xf numFmtId="0" fontId="5" fillId="0" borderId="0" xfId="6" applyFill="1"/>
    <xf numFmtId="0" fontId="0" fillId="3" borderId="0" xfId="0" applyFill="1"/>
    <xf numFmtId="43" fontId="0" fillId="0" borderId="0" xfId="0" applyNumberFormat="1"/>
    <xf numFmtId="0" fontId="6" fillId="0" borderId="0" xfId="0" applyFont="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Alignment="1"/>
    <xf numFmtId="0" fontId="3" fillId="2" borderId="1" xfId="0" applyFont="1" applyFill="1" applyBorder="1" applyAlignment="1">
      <alignment horizontal="center"/>
    </xf>
    <xf numFmtId="0" fontId="0" fillId="0" borderId="0" xfId="0" applyFill="1"/>
    <xf numFmtId="14" fontId="0" fillId="0" borderId="0" xfId="0" applyNumberFormat="1" applyFill="1"/>
    <xf numFmtId="0" fontId="6" fillId="0" borderId="0" xfId="2" applyAlignment="1">
      <alignment horizontal="right"/>
    </xf>
    <xf numFmtId="0" fontId="0" fillId="0" borderId="0" xfId="0" applyAlignment="1">
      <alignment horizontal="right"/>
    </xf>
    <xf numFmtId="0" fontId="6" fillId="0" borderId="0" xfId="2" applyAlignment="1">
      <alignment horizontal="left"/>
    </xf>
    <xf numFmtId="0" fontId="6" fillId="3" borderId="0" xfId="2" applyFill="1" applyAlignment="1">
      <alignment horizontal="left"/>
    </xf>
    <xf numFmtId="16" fontId="6" fillId="0" borderId="0" xfId="2" applyNumberFormat="1" applyAlignment="1"/>
    <xf numFmtId="2" fontId="0" fillId="3" borderId="0" xfId="1" applyNumberFormat="1" applyFont="1" applyFill="1" applyAlignment="1"/>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PET%202025/4.%2084%20XIV/LTAIPSLP84XVI%2008%202025.xlsx" TargetMode="External"/><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6.nsf/nombre_de_la_vista/6B72D1F0019BF5DE06258DB200603779/$File/M-45+MGUA+INFORME.pdf" TargetMode="External"/><Relationship Id="rId7" Type="http://schemas.openxmlformats.org/officeDocument/2006/relationships/hyperlink" Target="https://sitio.sanluis.gob.mx/pagAyuntamientoCMS/storage/Medios/2024/12/20%20FINALGACETA%2027-BASES%20NORMATIVAS%20DE%20LA%20TESORERI%CC%81A%20MUNICIPAL%20(1).pdf" TargetMode="External"/><Relationship Id="rId2" Type="http://schemas.openxmlformats.org/officeDocument/2006/relationships/hyperlink" Target="http://www.cegaipslp.org.mx/HV2026.nsf/nombre_de_la_vista/5664252FFB4D2DA106258DB2005FC01E/$File/M-10+GIRG+INFORME.pdf" TargetMode="External"/><Relationship Id="rId1" Type="http://schemas.openxmlformats.org/officeDocument/2006/relationships/hyperlink" Target="https://sitio.sanluis.gob.mx/pagAyuntamientoCMS/storage/Medios/2024/12/20%20FINALGACETA%2027-BASES%20NORMATIVAS%20DE%20LA%20TESORERI%CC%81A%20MUNICIPAL%20(1).pdf" TargetMode="External"/><Relationship Id="rId6" Type="http://schemas.openxmlformats.org/officeDocument/2006/relationships/hyperlink" Target="http://www.cegaipslp.org.mx/HV2026.nsf/nombre_de_la_vista/66990057833BF1D306258DB2006E161E/$File/M-87+GLL+INFORME.pdf" TargetMode="External"/><Relationship Id="rId5" Type="http://schemas.openxmlformats.org/officeDocument/2006/relationships/hyperlink" Target="http://www.cegaipslp.org.mx/HV2026.nsf/nombre_de_la_vista/12815EAE639D919A06258DB20060AC18/$File/M-80+SVC+INFORME.pdf" TargetMode="External"/><Relationship Id="rId4" Type="http://schemas.openxmlformats.org/officeDocument/2006/relationships/hyperlink" Target="https://sitio.sanluis.gob.mx/pagAyuntamientoCMS/storage/Medios/2024/12/20%20FINALGACETA%2027-BASES%20NORMATIVAS%20DE%20LA%20TESORERI%CC%81A%20MUNICIPAL%20(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6.nsf/nombre_de_la_vista/4F601BC17862BE2406258DB200663CFB/$File/M-138+IMHF+COMPROBANTE+vp_compressed.pdf" TargetMode="External"/><Relationship Id="rId2" Type="http://schemas.openxmlformats.org/officeDocument/2006/relationships/hyperlink" Target="http://www.cegaipslp.org.mx/HV2026.nsf/nombre_de_la_vista/D15DF0947D0C986406258DB200607E25/$File/M-45+MGUA+COMPROBANTES.pdf" TargetMode="External"/><Relationship Id="rId1" Type="http://schemas.openxmlformats.org/officeDocument/2006/relationships/hyperlink" Target="http://www.cegaipslp.org.mx/HV2026.nsf/nombre_de_la_vista/2D38A1F0D8762F3206258DB200600531/$File/M-10+GIRG+COMPROBANTES.pdf" TargetMode="External"/><Relationship Id="rId5" Type="http://schemas.openxmlformats.org/officeDocument/2006/relationships/hyperlink" Target="http://www.cegaipslp.org.mx/HV2026.nsf/nombre_de_la_vista/D6BF34DBF641B5EC06258DB2006DC6D2/$File/M-140+JMVG+COMPROBACION_compressed.pdf" TargetMode="External"/><Relationship Id="rId4" Type="http://schemas.openxmlformats.org/officeDocument/2006/relationships/hyperlink" Target="http://www.cegaipslp.org.mx/HV2026.nsf/nombre_de_la_vista/96A90BCEDAF9119C06258DB2006D6E18/$File/M-59+EKH+COMPROBANTE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3"/>
  <sheetViews>
    <sheetView tabSelected="1" topLeftCell="AE8" workbookViewId="0">
      <selection activeCell="A8" sqref="A8:AJ24"/>
    </sheetView>
  </sheetViews>
  <sheetFormatPr baseColWidth="10" defaultColWidth="8.7109375" defaultRowHeight="15" x14ac:dyDescent="0.25"/>
  <cols>
    <col min="1" max="1" width="8" bestFit="1" customWidth="1"/>
    <col min="2" max="3" width="13.85546875" customWidth="1"/>
    <col min="4" max="4" width="26.5703125" customWidth="1"/>
    <col min="5" max="5" width="8" customWidth="1"/>
    <col min="6" max="6" width="17" customWidth="1"/>
    <col min="7" max="7" width="13.42578125" customWidth="1"/>
    <col min="8" max="8" width="31.140625" customWidth="1"/>
    <col min="9" max="9" width="26.140625" bestFit="1" customWidth="1"/>
    <col min="10" max="10" width="10.85546875" customWidth="1"/>
    <col min="11" max="11" width="11.140625" customWidth="1"/>
    <col min="12" max="12" width="8.42578125" customWidth="1"/>
    <col min="13" max="13" width="8.85546875" customWidth="1"/>
    <col min="14" max="14" width="37.85546875" customWidth="1"/>
    <col min="15" max="15" width="13.5703125" customWidth="1"/>
    <col min="16" max="16" width="12.85546875" customWidth="1"/>
    <col min="17" max="17" width="12.85546875" style="5" customWidth="1"/>
    <col min="18" max="18" width="7.85546875" customWidth="1"/>
    <col min="19" max="19" width="15.5703125" customWidth="1"/>
    <col min="20" max="20" width="14.85546875" customWidth="1"/>
    <col min="21" max="21" width="12.7109375" customWidth="1"/>
    <col min="22" max="22" width="18.5703125" bestFit="1" customWidth="1"/>
    <col min="23" max="23" width="17.28515625" style="3" bestFit="1" customWidth="1"/>
    <col min="24" max="24" width="62.42578125" customWidth="1"/>
    <col min="25" max="26" width="12.28515625" customWidth="1"/>
    <col min="27" max="27" width="12.140625" customWidth="1"/>
    <col min="28" max="29" width="12" customWidth="1"/>
    <col min="30" max="30" width="11.7109375" customWidth="1"/>
    <col min="31" max="31" width="44.28515625" customWidth="1"/>
    <col min="32" max="32" width="12.5703125" customWidth="1"/>
    <col min="33" max="33" width="44.85546875" customWidth="1"/>
    <col min="34" max="34" width="21.42578125" customWidth="1"/>
    <col min="35" max="35" width="15.5703125" customWidth="1"/>
    <col min="36" max="36" width="39.28515625" customWidth="1"/>
    <col min="38" max="38" width="8.5703125" customWidth="1"/>
  </cols>
  <sheetData>
    <row r="1" spans="1:36" hidden="1" x14ac:dyDescent="0.25">
      <c r="A1" t="s">
        <v>0</v>
      </c>
    </row>
    <row r="2" spans="1:36" x14ac:dyDescent="0.25">
      <c r="A2" s="18" t="s">
        <v>1</v>
      </c>
      <c r="B2" s="19"/>
      <c r="C2" s="19"/>
      <c r="D2" s="18" t="s">
        <v>2</v>
      </c>
      <c r="E2" s="19"/>
      <c r="F2" s="19"/>
      <c r="G2" s="18" t="s">
        <v>3</v>
      </c>
      <c r="H2" s="19"/>
      <c r="I2" s="19"/>
    </row>
    <row r="3" spans="1:36" x14ac:dyDescent="0.25">
      <c r="A3" s="20" t="s">
        <v>4</v>
      </c>
      <c r="B3" s="19"/>
      <c r="C3" s="19"/>
      <c r="D3" s="20" t="s">
        <v>5</v>
      </c>
      <c r="E3" s="19"/>
      <c r="F3" s="19"/>
      <c r="G3" s="20" t="s">
        <v>6</v>
      </c>
      <c r="H3" s="19"/>
      <c r="I3" s="1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row>
    <row r="7" spans="1:36" s="3" customFormat="1" ht="71.4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25">
      <c r="A8">
        <v>2026</v>
      </c>
      <c r="B8" s="7">
        <v>46054</v>
      </c>
      <c r="C8" s="7">
        <v>46081</v>
      </c>
      <c r="D8" t="s">
        <v>89</v>
      </c>
      <c r="E8">
        <v>4133</v>
      </c>
      <c r="F8" t="s">
        <v>125</v>
      </c>
      <c r="G8" t="s">
        <v>125</v>
      </c>
      <c r="H8" t="s">
        <v>126</v>
      </c>
      <c r="I8" t="s">
        <v>127</v>
      </c>
      <c r="J8" t="s">
        <v>128</v>
      </c>
      <c r="K8" t="s">
        <v>129</v>
      </c>
      <c r="L8" t="s">
        <v>100</v>
      </c>
      <c r="M8" t="s">
        <v>102</v>
      </c>
      <c r="N8" t="s">
        <v>197</v>
      </c>
      <c r="O8" t="s">
        <v>104</v>
      </c>
      <c r="P8">
        <v>0</v>
      </c>
      <c r="Q8" s="12">
        <v>0</v>
      </c>
      <c r="R8" t="s">
        <v>116</v>
      </c>
      <c r="S8" t="s">
        <v>119</v>
      </c>
      <c r="T8" t="s">
        <v>119</v>
      </c>
      <c r="U8" t="s">
        <v>116</v>
      </c>
      <c r="V8" t="s">
        <v>120</v>
      </c>
      <c r="W8" t="s">
        <v>130</v>
      </c>
      <c r="X8" t="str">
        <f>+N8</f>
        <v>Asistira al "Encuentro Internacional de Ciudades Patrimonio Mundial: Turismo Sustentable y el Mundial de Futbol México 2026"</v>
      </c>
      <c r="Y8" s="7">
        <v>45986</v>
      </c>
      <c r="Z8" s="7">
        <v>45987</v>
      </c>
      <c r="AA8">
        <v>1</v>
      </c>
      <c r="AB8" s="8">
        <f>520+920+713-93+1279.02</f>
        <v>3339.02</v>
      </c>
      <c r="AC8" s="8">
        <v>4015.08</v>
      </c>
      <c r="AD8" s="7">
        <v>45996</v>
      </c>
      <c r="AE8" s="9" t="s">
        <v>196</v>
      </c>
      <c r="AF8">
        <v>1</v>
      </c>
      <c r="AG8" s="9" t="s">
        <v>195</v>
      </c>
      <c r="AH8" s="7" t="s">
        <v>117</v>
      </c>
      <c r="AI8" s="7">
        <v>46087</v>
      </c>
      <c r="AJ8" s="13" t="s">
        <v>157</v>
      </c>
    </row>
    <row r="9" spans="1:36" x14ac:dyDescent="0.25">
      <c r="A9">
        <v>2026</v>
      </c>
      <c r="B9" s="7">
        <v>46054</v>
      </c>
      <c r="C9" s="7">
        <v>46081</v>
      </c>
      <c r="D9" t="s">
        <v>90</v>
      </c>
      <c r="E9">
        <v>4119</v>
      </c>
      <c r="F9" t="s">
        <v>131</v>
      </c>
      <c r="G9" t="s">
        <v>132</v>
      </c>
      <c r="H9" t="s">
        <v>121</v>
      </c>
      <c r="I9" t="s">
        <v>133</v>
      </c>
      <c r="J9" t="s">
        <v>134</v>
      </c>
      <c r="K9" t="s">
        <v>135</v>
      </c>
      <c r="L9" t="s">
        <v>101</v>
      </c>
      <c r="M9" t="s">
        <v>102</v>
      </c>
      <c r="N9" s="15" t="s">
        <v>136</v>
      </c>
      <c r="O9" t="s">
        <v>104</v>
      </c>
      <c r="P9">
        <v>0</v>
      </c>
      <c r="Q9" s="12">
        <f t="shared" ref="Q9:Q12" si="0">+P9*AB9</f>
        <v>0</v>
      </c>
      <c r="R9" t="s">
        <v>116</v>
      </c>
      <c r="S9" t="s">
        <v>119</v>
      </c>
      <c r="T9" t="s">
        <v>119</v>
      </c>
      <c r="U9" s="15" t="s">
        <v>116</v>
      </c>
      <c r="V9" s="15" t="s">
        <v>122</v>
      </c>
      <c r="W9" t="s">
        <v>123</v>
      </c>
      <c r="X9" t="str">
        <f t="shared" ref="X9" si="1">+N9</f>
        <v>Asistencia a la XXXVII Convención anual y expo ANEAS 2025</v>
      </c>
      <c r="Y9" s="7">
        <v>45985</v>
      </c>
      <c r="Z9" s="7">
        <v>45988</v>
      </c>
      <c r="AA9">
        <f>+AA8+1</f>
        <v>2</v>
      </c>
      <c r="AB9" s="8">
        <f>5464.2+275-31.49+215-24.62+215-24.62+255+395+395+280+325+304+313+423+39+54+120</f>
        <v>8991.4700000000012</v>
      </c>
      <c r="AC9" s="8">
        <f>927+80.73</f>
        <v>1007.73</v>
      </c>
      <c r="AD9" s="7">
        <v>46000</v>
      </c>
      <c r="AE9" s="9" t="s">
        <v>199</v>
      </c>
      <c r="AF9">
        <f>+AF8+1</f>
        <v>2</v>
      </c>
      <c r="AG9" s="9" t="s">
        <v>195</v>
      </c>
      <c r="AH9" s="7" t="s">
        <v>117</v>
      </c>
      <c r="AI9" s="7">
        <v>46087</v>
      </c>
      <c r="AJ9" s="13" t="s">
        <v>157</v>
      </c>
    </row>
    <row r="10" spans="1:36" s="23" customFormat="1" x14ac:dyDescent="0.25">
      <c r="A10">
        <v>2026</v>
      </c>
      <c r="B10" s="7">
        <v>46054</v>
      </c>
      <c r="C10" s="7">
        <v>46081</v>
      </c>
      <c r="D10" s="23" t="s">
        <v>91</v>
      </c>
      <c r="E10" s="23">
        <v>4056</v>
      </c>
      <c r="F10" s="23" t="s">
        <v>137</v>
      </c>
      <c r="G10" s="23" t="s">
        <v>137</v>
      </c>
      <c r="H10" s="23" t="s">
        <v>138</v>
      </c>
      <c r="I10" s="23" t="s">
        <v>139</v>
      </c>
      <c r="J10" s="23" t="s">
        <v>140</v>
      </c>
      <c r="K10" s="23" t="s">
        <v>141</v>
      </c>
      <c r="L10" s="23" t="s">
        <v>100</v>
      </c>
      <c r="M10" s="23" t="s">
        <v>102</v>
      </c>
      <c r="N10" s="23" t="s">
        <v>142</v>
      </c>
      <c r="O10" s="23" t="s">
        <v>104</v>
      </c>
      <c r="P10" s="23">
        <v>2</v>
      </c>
      <c r="Q10" s="12">
        <f t="shared" si="0"/>
        <v>14238.626666666665</v>
      </c>
      <c r="R10" s="23" t="s">
        <v>116</v>
      </c>
      <c r="S10" s="23" t="s">
        <v>119</v>
      </c>
      <c r="T10" s="23" t="s">
        <v>119</v>
      </c>
      <c r="U10" s="23" t="s">
        <v>116</v>
      </c>
      <c r="V10" s="23" t="s">
        <v>143</v>
      </c>
      <c r="W10" s="23" t="s">
        <v>143</v>
      </c>
      <c r="X10" s="23" t="str">
        <f t="shared" ref="X10" si="2">+N10</f>
        <v>Asistir al evento 2a. EDICIÓN DEL DISTINTIVO A LA EXCELENCIA MUNICIPAL</v>
      </c>
      <c r="Y10" s="24">
        <v>45917</v>
      </c>
      <c r="Z10" s="24">
        <v>45918</v>
      </c>
      <c r="AA10" s="23">
        <f t="shared" ref="AA10:AA20" si="3">+AA9+1</f>
        <v>3</v>
      </c>
      <c r="AB10" s="8">
        <f>(5220+746.9+156.51+62+108+108+888+165+51+8331.14+215+477.92+254+129+1306.88+51+477+108+305.01+62+1265+870.58)/3</f>
        <v>7119.3133333333326</v>
      </c>
      <c r="AC10" s="8">
        <v>2401.46</v>
      </c>
      <c r="AD10" s="24">
        <v>45994</v>
      </c>
      <c r="AE10" s="9" t="s">
        <v>201</v>
      </c>
      <c r="AF10" s="23">
        <f t="shared" ref="AF10:AF20" si="4">+AF9+1</f>
        <v>3</v>
      </c>
      <c r="AG10" s="9" t="s">
        <v>195</v>
      </c>
      <c r="AH10" s="24" t="s">
        <v>117</v>
      </c>
      <c r="AI10" s="24">
        <v>46087</v>
      </c>
      <c r="AJ10" s="13" t="s">
        <v>252</v>
      </c>
    </row>
    <row r="11" spans="1:36" x14ac:dyDescent="0.25">
      <c r="A11">
        <v>2026</v>
      </c>
      <c r="B11" s="7">
        <v>46054</v>
      </c>
      <c r="C11" s="7">
        <v>46081</v>
      </c>
      <c r="D11" t="s">
        <v>91</v>
      </c>
      <c r="E11">
        <v>4132</v>
      </c>
      <c r="F11" t="s">
        <v>144</v>
      </c>
      <c r="G11" t="s">
        <v>144</v>
      </c>
      <c r="H11" t="s">
        <v>145</v>
      </c>
      <c r="I11" t="s">
        <v>146</v>
      </c>
      <c r="J11" t="s">
        <v>147</v>
      </c>
      <c r="K11" t="s">
        <v>148</v>
      </c>
      <c r="L11" t="s">
        <v>100</v>
      </c>
      <c r="M11" t="s">
        <v>102</v>
      </c>
      <c r="N11" t="s">
        <v>149</v>
      </c>
      <c r="O11" t="s">
        <v>104</v>
      </c>
      <c r="P11">
        <v>2</v>
      </c>
      <c r="Q11" s="12">
        <f t="shared" si="0"/>
        <v>16010.326666666666</v>
      </c>
      <c r="R11" t="s">
        <v>116</v>
      </c>
      <c r="S11" t="s">
        <v>119</v>
      </c>
      <c r="T11" t="s">
        <v>119</v>
      </c>
      <c r="U11" t="s">
        <v>116</v>
      </c>
      <c r="V11" t="s">
        <v>143</v>
      </c>
      <c r="W11" t="s">
        <v>143</v>
      </c>
      <c r="X11" t="str">
        <f t="shared" ref="X11:X12" si="5">+N11</f>
        <v>Asistencia al Foro de Experiencias Existosas</v>
      </c>
      <c r="Y11" s="7">
        <v>45917</v>
      </c>
      <c r="Z11" s="7">
        <v>45919</v>
      </c>
      <c r="AA11">
        <f t="shared" si="3"/>
        <v>4</v>
      </c>
      <c r="AB11" s="8">
        <f>(2294.08+2294.08+2294.08+1455+960+1625+650+325+377+150.99+89.49+709.99+325+305+86.83+142.01+702.47+317.51+103.49+220+2586+905+2930+1293+335+240+108+97.41+55.08+38.98)/3</f>
        <v>8005.163333333333</v>
      </c>
      <c r="AC11" s="8">
        <f>2990.5+6080.86+76</f>
        <v>9147.36</v>
      </c>
      <c r="AD11" s="7">
        <v>45996</v>
      </c>
      <c r="AE11" s="9" t="s">
        <v>217</v>
      </c>
      <c r="AF11">
        <f t="shared" si="4"/>
        <v>4</v>
      </c>
      <c r="AG11" s="9" t="s">
        <v>195</v>
      </c>
      <c r="AH11" s="7" t="s">
        <v>117</v>
      </c>
      <c r="AI11" s="7">
        <v>46087</v>
      </c>
      <c r="AJ11" s="13" t="s">
        <v>252</v>
      </c>
    </row>
    <row r="12" spans="1:36" x14ac:dyDescent="0.25">
      <c r="A12">
        <v>2026</v>
      </c>
      <c r="B12" s="7">
        <v>46054</v>
      </c>
      <c r="C12" s="7">
        <v>46081</v>
      </c>
      <c r="D12" t="s">
        <v>89</v>
      </c>
      <c r="E12">
        <v>4100</v>
      </c>
      <c r="F12" t="s">
        <v>176</v>
      </c>
      <c r="G12" t="s">
        <v>177</v>
      </c>
      <c r="H12" t="s">
        <v>178</v>
      </c>
      <c r="I12" t="s">
        <v>179</v>
      </c>
      <c r="J12" t="s">
        <v>180</v>
      </c>
      <c r="K12" t="s">
        <v>148</v>
      </c>
      <c r="L12" t="s">
        <v>101</v>
      </c>
      <c r="M12" t="s">
        <v>102</v>
      </c>
      <c r="N12" t="s">
        <v>181</v>
      </c>
      <c r="O12" t="s">
        <v>104</v>
      </c>
      <c r="P12">
        <v>0</v>
      </c>
      <c r="Q12" s="12">
        <f t="shared" si="0"/>
        <v>0</v>
      </c>
      <c r="R12" t="s">
        <v>116</v>
      </c>
      <c r="S12" t="s">
        <v>119</v>
      </c>
      <c r="T12" t="s">
        <v>119</v>
      </c>
      <c r="U12" t="s">
        <v>116</v>
      </c>
      <c r="V12" t="s">
        <v>120</v>
      </c>
      <c r="W12" t="s">
        <v>182</v>
      </c>
      <c r="X12" t="str">
        <f t="shared" si="5"/>
        <v>Entrega de documentación en la Auditoría Superior de la Federación</v>
      </c>
      <c r="Y12" s="7">
        <v>45993</v>
      </c>
      <c r="Z12" s="7">
        <v>45994</v>
      </c>
      <c r="AA12">
        <f t="shared" si="3"/>
        <v>5</v>
      </c>
      <c r="AB12" s="8">
        <f>6509+300+380+265.38+68.51+520+191.83+202.7+277.41+2320+55+605+767.19</f>
        <v>12462.020000000002</v>
      </c>
      <c r="AC12" s="8">
        <v>7537.98</v>
      </c>
      <c r="AD12" s="7">
        <v>46008</v>
      </c>
      <c r="AE12" s="9" t="s">
        <v>218</v>
      </c>
      <c r="AF12">
        <f t="shared" si="4"/>
        <v>5</v>
      </c>
      <c r="AG12" s="9" t="s">
        <v>195</v>
      </c>
      <c r="AH12" s="7" t="s">
        <v>117</v>
      </c>
      <c r="AI12" s="7">
        <v>46087</v>
      </c>
      <c r="AJ12" s="13" t="s">
        <v>252</v>
      </c>
    </row>
    <row r="13" spans="1:36" x14ac:dyDescent="0.25">
      <c r="A13">
        <v>2026</v>
      </c>
      <c r="B13" s="7">
        <v>46054</v>
      </c>
      <c r="C13" s="7">
        <v>46081</v>
      </c>
      <c r="D13" t="s">
        <v>91</v>
      </c>
      <c r="E13">
        <v>4113</v>
      </c>
      <c r="F13" t="s">
        <v>150</v>
      </c>
      <c r="G13" t="s">
        <v>150</v>
      </c>
      <c r="H13" t="s">
        <v>151</v>
      </c>
      <c r="I13" t="s">
        <v>152</v>
      </c>
      <c r="J13" t="s">
        <v>153</v>
      </c>
      <c r="K13" t="s">
        <v>154</v>
      </c>
      <c r="L13" t="s">
        <v>100</v>
      </c>
      <c r="M13" t="s">
        <v>102</v>
      </c>
      <c r="N13" t="s">
        <v>155</v>
      </c>
      <c r="O13" t="s">
        <v>104</v>
      </c>
      <c r="P13">
        <v>1</v>
      </c>
      <c r="Q13" s="12">
        <f>+P13*AB13</f>
        <v>8114.1050000000005</v>
      </c>
      <c r="R13" t="s">
        <v>116</v>
      </c>
      <c r="S13" t="s">
        <v>119</v>
      </c>
      <c r="T13" t="s">
        <v>119</v>
      </c>
      <c r="U13" t="s">
        <v>116</v>
      </c>
      <c r="V13" t="s">
        <v>120</v>
      </c>
      <c r="W13" t="s">
        <v>156</v>
      </c>
      <c r="X13" t="str">
        <f t="shared" ref="X13:X25" si="6">+N13</f>
        <v>Asistencia a la Asamblea Anual de la Organización "Expertos en Turismo"</v>
      </c>
      <c r="Y13" s="7">
        <v>46000</v>
      </c>
      <c r="Z13" s="7">
        <v>46002</v>
      </c>
      <c r="AA13">
        <f t="shared" si="3"/>
        <v>6</v>
      </c>
      <c r="AB13" s="8">
        <f>(386+275+240+228.01+199+650.13+6234.36+6234.36+136.31+241.01+704+700.03)/2</f>
        <v>8114.1050000000005</v>
      </c>
      <c r="AC13" s="12">
        <v>0</v>
      </c>
      <c r="AD13" s="7">
        <v>46009</v>
      </c>
      <c r="AE13" s="9" t="s">
        <v>219</v>
      </c>
      <c r="AF13">
        <f t="shared" si="4"/>
        <v>6</v>
      </c>
      <c r="AG13" s="9" t="s">
        <v>195</v>
      </c>
      <c r="AH13" s="7" t="s">
        <v>117</v>
      </c>
      <c r="AI13" s="7">
        <v>46087</v>
      </c>
      <c r="AJ13" s="13" t="s">
        <v>252</v>
      </c>
    </row>
    <row r="14" spans="1:36" x14ac:dyDescent="0.25">
      <c r="A14">
        <v>2026</v>
      </c>
      <c r="B14" s="7">
        <v>46054</v>
      </c>
      <c r="C14" s="7">
        <v>46081</v>
      </c>
      <c r="D14" t="s">
        <v>124</v>
      </c>
      <c r="E14">
        <v>4138</v>
      </c>
      <c r="F14" t="s">
        <v>183</v>
      </c>
      <c r="G14" t="s">
        <v>183</v>
      </c>
      <c r="H14" t="s">
        <v>184</v>
      </c>
      <c r="I14" t="s">
        <v>185</v>
      </c>
      <c r="J14" t="s">
        <v>169</v>
      </c>
      <c r="K14" t="s">
        <v>186</v>
      </c>
      <c r="L14" t="s">
        <v>100</v>
      </c>
      <c r="M14" t="s">
        <v>102</v>
      </c>
      <c r="N14" t="s">
        <v>187</v>
      </c>
      <c r="O14" t="s">
        <v>104</v>
      </c>
      <c r="P14">
        <v>0</v>
      </c>
      <c r="Q14" s="12">
        <f>+P14*AB14</f>
        <v>0</v>
      </c>
      <c r="R14" t="s">
        <v>116</v>
      </c>
      <c r="S14" t="s">
        <v>119</v>
      </c>
      <c r="T14" t="s">
        <v>119</v>
      </c>
      <c r="U14" t="s">
        <v>116</v>
      </c>
      <c r="V14" t="s">
        <v>120</v>
      </c>
      <c r="W14" t="s">
        <v>182</v>
      </c>
      <c r="X14" t="str">
        <f t="shared" si="6"/>
        <v>Presentarse en la Auditoria Superior de la Federación</v>
      </c>
      <c r="Y14" s="7">
        <v>45995</v>
      </c>
      <c r="Z14" s="7">
        <v>38690</v>
      </c>
      <c r="AA14">
        <f t="shared" si="3"/>
        <v>7</v>
      </c>
      <c r="AB14" s="8">
        <f>1045+16+561+522+500+500</f>
        <v>3144</v>
      </c>
      <c r="AC14" s="12">
        <v>0</v>
      </c>
      <c r="AD14" s="7">
        <v>46013</v>
      </c>
      <c r="AE14" s="9" t="s">
        <v>220</v>
      </c>
      <c r="AF14">
        <f t="shared" si="4"/>
        <v>7</v>
      </c>
      <c r="AG14" s="9" t="s">
        <v>195</v>
      </c>
      <c r="AH14" s="7" t="s">
        <v>117</v>
      </c>
      <c r="AI14" s="7">
        <v>46087</v>
      </c>
      <c r="AJ14" s="13" t="s">
        <v>157</v>
      </c>
    </row>
    <row r="15" spans="1:36" x14ac:dyDescent="0.25">
      <c r="A15">
        <v>2026</v>
      </c>
      <c r="B15" s="7">
        <v>46054</v>
      </c>
      <c r="C15" s="7">
        <v>46081</v>
      </c>
      <c r="D15" t="s">
        <v>124</v>
      </c>
      <c r="E15">
        <v>4138</v>
      </c>
      <c r="F15" t="s">
        <v>183</v>
      </c>
      <c r="G15" t="s">
        <v>183</v>
      </c>
      <c r="H15" t="s">
        <v>184</v>
      </c>
      <c r="I15" t="s">
        <v>185</v>
      </c>
      <c r="J15" t="s">
        <v>169</v>
      </c>
      <c r="K15" t="s">
        <v>186</v>
      </c>
      <c r="L15" t="s">
        <v>100</v>
      </c>
      <c r="M15" t="s">
        <v>102</v>
      </c>
      <c r="N15" t="s">
        <v>187</v>
      </c>
      <c r="O15" t="s">
        <v>104</v>
      </c>
      <c r="P15">
        <v>0</v>
      </c>
      <c r="Q15" s="12">
        <f>+P15*AB15</f>
        <v>0</v>
      </c>
      <c r="R15" t="s">
        <v>116</v>
      </c>
      <c r="S15" t="s">
        <v>119</v>
      </c>
      <c r="T15" t="s">
        <v>119</v>
      </c>
      <c r="U15" t="s">
        <v>116</v>
      </c>
      <c r="V15" t="s">
        <v>120</v>
      </c>
      <c r="W15" t="s">
        <v>182</v>
      </c>
      <c r="X15" t="str">
        <f t="shared" si="6"/>
        <v>Presentarse en la Auditoria Superior de la Federación</v>
      </c>
      <c r="Y15" s="7">
        <v>46000</v>
      </c>
      <c r="Z15" s="7">
        <v>46000</v>
      </c>
      <c r="AA15">
        <f t="shared" si="3"/>
        <v>8</v>
      </c>
      <c r="AB15" s="8">
        <f>260+313+1965+500+500</f>
        <v>3538</v>
      </c>
      <c r="AC15" s="12">
        <v>0</v>
      </c>
      <c r="AD15" s="7">
        <v>46013</v>
      </c>
      <c r="AE15" s="9" t="s">
        <v>221</v>
      </c>
      <c r="AF15">
        <f t="shared" si="4"/>
        <v>8</v>
      </c>
      <c r="AG15" s="9" t="s">
        <v>195</v>
      </c>
      <c r="AH15" s="7" t="s">
        <v>117</v>
      </c>
      <c r="AI15" s="7">
        <v>46087</v>
      </c>
      <c r="AJ15" s="13" t="s">
        <v>157</v>
      </c>
    </row>
    <row r="16" spans="1:36" x14ac:dyDescent="0.25">
      <c r="A16">
        <v>2026</v>
      </c>
      <c r="B16" s="7">
        <v>46054</v>
      </c>
      <c r="C16" s="7">
        <v>46081</v>
      </c>
      <c r="D16" t="s">
        <v>91</v>
      </c>
      <c r="E16" s="14">
        <v>4069</v>
      </c>
      <c r="F16" t="s">
        <v>158</v>
      </c>
      <c r="G16" t="s">
        <v>158</v>
      </c>
      <c r="H16" t="s">
        <v>159</v>
      </c>
      <c r="I16" t="s">
        <v>160</v>
      </c>
      <c r="J16" t="s">
        <v>161</v>
      </c>
      <c r="K16" t="s">
        <v>162</v>
      </c>
      <c r="L16" t="s">
        <v>100</v>
      </c>
      <c r="M16" t="s">
        <v>102</v>
      </c>
      <c r="N16" t="s">
        <v>163</v>
      </c>
      <c r="O16" t="s">
        <v>104</v>
      </c>
      <c r="P16">
        <v>0</v>
      </c>
      <c r="Q16" s="12">
        <f t="shared" ref="Q16:Q19" si="7">+P16*AB16</f>
        <v>0</v>
      </c>
      <c r="R16" t="s">
        <v>116</v>
      </c>
      <c r="S16" t="s">
        <v>119</v>
      </c>
      <c r="T16" t="s">
        <v>119</v>
      </c>
      <c r="U16" t="s">
        <v>116</v>
      </c>
      <c r="V16" t="s">
        <v>119</v>
      </c>
      <c r="W16" t="s">
        <v>164</v>
      </c>
      <c r="X16" t="str">
        <f t="shared" si="6"/>
        <v>Participación en la Primera Reunión Estatal de Coordinaciones Municipales de Derechos Humanos de San Luis Potosí 2024-2027</v>
      </c>
      <c r="Y16" s="7">
        <v>45988</v>
      </c>
      <c r="Z16" s="7">
        <v>45989</v>
      </c>
      <c r="AA16">
        <f t="shared" si="3"/>
        <v>9</v>
      </c>
      <c r="AB16" s="8">
        <f>1600+992+830+500+490+123+152+500+500</f>
        <v>5687</v>
      </c>
      <c r="AC16" s="12">
        <v>1863</v>
      </c>
      <c r="AD16" s="7">
        <v>46014</v>
      </c>
      <c r="AE16" s="9" t="s">
        <v>222</v>
      </c>
      <c r="AF16">
        <f t="shared" si="4"/>
        <v>9</v>
      </c>
      <c r="AG16" s="9" t="s">
        <v>195</v>
      </c>
      <c r="AH16" s="7" t="s">
        <v>117</v>
      </c>
      <c r="AI16" s="7">
        <v>46087</v>
      </c>
      <c r="AJ16" s="13" t="s">
        <v>252</v>
      </c>
    </row>
    <row r="17" spans="1:36" x14ac:dyDescent="0.25">
      <c r="A17">
        <v>2026</v>
      </c>
      <c r="B17" s="7">
        <v>46054</v>
      </c>
      <c r="C17" s="7">
        <v>46081</v>
      </c>
      <c r="D17" t="s">
        <v>94</v>
      </c>
      <c r="E17" s="14">
        <v>4104</v>
      </c>
      <c r="F17" t="s">
        <v>165</v>
      </c>
      <c r="G17" t="s">
        <v>166</v>
      </c>
      <c r="H17" t="s">
        <v>167</v>
      </c>
      <c r="I17" t="s">
        <v>168</v>
      </c>
      <c r="J17" t="s">
        <v>169</v>
      </c>
      <c r="K17" t="s">
        <v>170</v>
      </c>
      <c r="L17" t="s">
        <v>101</v>
      </c>
      <c r="M17" t="s">
        <v>102</v>
      </c>
      <c r="N17" t="s">
        <v>171</v>
      </c>
      <c r="O17" t="s">
        <v>104</v>
      </c>
      <c r="P17">
        <v>0</v>
      </c>
      <c r="Q17" s="12">
        <f t="shared" si="7"/>
        <v>0</v>
      </c>
      <c r="R17" t="s">
        <v>116</v>
      </c>
      <c r="S17" t="s">
        <v>119</v>
      </c>
      <c r="T17" t="s">
        <v>119</v>
      </c>
      <c r="U17" t="s">
        <v>116</v>
      </c>
      <c r="V17" t="s">
        <v>172</v>
      </c>
      <c r="W17" t="s">
        <v>172</v>
      </c>
      <c r="X17" t="str">
        <f t="shared" si="6"/>
        <v>Visita al Instituto Aguascalientense de las Mujeres</v>
      </c>
      <c r="Y17" s="7">
        <v>45951</v>
      </c>
      <c r="Z17" s="7">
        <v>45952</v>
      </c>
      <c r="AA17">
        <f t="shared" si="3"/>
        <v>10</v>
      </c>
      <c r="AB17" s="8">
        <f>500+274+82.16+61.73+900+200+1342+1796.71+868</f>
        <v>6024.6</v>
      </c>
      <c r="AC17" s="12">
        <v>0</v>
      </c>
      <c r="AD17" s="7">
        <v>46021</v>
      </c>
      <c r="AE17" s="9" t="s">
        <v>223</v>
      </c>
      <c r="AF17">
        <f t="shared" si="4"/>
        <v>10</v>
      </c>
      <c r="AG17" s="9" t="s">
        <v>195</v>
      </c>
      <c r="AH17" s="7" t="s">
        <v>117</v>
      </c>
      <c r="AI17" s="7">
        <v>46087</v>
      </c>
      <c r="AJ17" s="13" t="s">
        <v>252</v>
      </c>
    </row>
    <row r="18" spans="1:36" x14ac:dyDescent="0.25">
      <c r="A18">
        <v>2026</v>
      </c>
      <c r="B18" s="7">
        <v>46054</v>
      </c>
      <c r="C18" s="7">
        <v>46081</v>
      </c>
      <c r="D18" t="s">
        <v>94</v>
      </c>
      <c r="E18" s="14">
        <v>4104</v>
      </c>
      <c r="F18" t="s">
        <v>165</v>
      </c>
      <c r="G18" t="s">
        <v>166</v>
      </c>
      <c r="H18" t="s">
        <v>167</v>
      </c>
      <c r="I18" t="s">
        <v>168</v>
      </c>
      <c r="J18" t="s">
        <v>169</v>
      </c>
      <c r="K18" t="s">
        <v>170</v>
      </c>
      <c r="L18" t="s">
        <v>101</v>
      </c>
      <c r="M18" t="s">
        <v>102</v>
      </c>
      <c r="N18" t="s">
        <v>173</v>
      </c>
      <c r="O18" t="s">
        <v>104</v>
      </c>
      <c r="P18">
        <v>0</v>
      </c>
      <c r="Q18" s="12">
        <f t="shared" si="7"/>
        <v>0</v>
      </c>
      <c r="R18" t="s">
        <v>116</v>
      </c>
      <c r="S18" t="s">
        <v>119</v>
      </c>
      <c r="T18" t="s">
        <v>119</v>
      </c>
      <c r="U18" t="s">
        <v>116</v>
      </c>
      <c r="V18" t="s">
        <v>120</v>
      </c>
      <c r="W18" t="s">
        <v>130</v>
      </c>
      <c r="X18" t="str">
        <f t="shared" si="6"/>
        <v>Atender la invitación de la Senadora de la República Erika Janeth Cabrera Palacios, diálogo sobre la elaboración de la Ley de Ingresos y egresos</v>
      </c>
      <c r="Y18" s="7">
        <v>45890</v>
      </c>
      <c r="Z18" s="7">
        <v>45892</v>
      </c>
      <c r="AA18">
        <f t="shared" si="3"/>
        <v>11</v>
      </c>
      <c r="AB18" s="8">
        <f>331.3+99.9+79.92+129.02+397.28+500+500+500+189.94+129.96+57.82+63.39+109.95+1885.41+1885.41+622.99+158+75+314</f>
        <v>8029.29</v>
      </c>
      <c r="AC18" s="12">
        <v>0</v>
      </c>
      <c r="AD18" s="7">
        <v>46021</v>
      </c>
      <c r="AE18" s="9" t="s">
        <v>230</v>
      </c>
      <c r="AF18">
        <f t="shared" si="4"/>
        <v>11</v>
      </c>
      <c r="AG18" s="9" t="s">
        <v>195</v>
      </c>
      <c r="AH18" s="7" t="s">
        <v>117</v>
      </c>
      <c r="AI18" s="7">
        <v>46087</v>
      </c>
      <c r="AJ18" s="13" t="s">
        <v>157</v>
      </c>
    </row>
    <row r="19" spans="1:36" x14ac:dyDescent="0.25">
      <c r="A19">
        <v>2026</v>
      </c>
      <c r="B19" s="7">
        <v>46054</v>
      </c>
      <c r="C19" s="7">
        <v>46081</v>
      </c>
      <c r="D19" t="s">
        <v>94</v>
      </c>
      <c r="E19" s="14">
        <v>4104</v>
      </c>
      <c r="F19" t="s">
        <v>165</v>
      </c>
      <c r="G19" t="s">
        <v>166</v>
      </c>
      <c r="H19" t="s">
        <v>167</v>
      </c>
      <c r="I19" t="s">
        <v>168</v>
      </c>
      <c r="J19" t="s">
        <v>169</v>
      </c>
      <c r="K19" t="s">
        <v>170</v>
      </c>
      <c r="L19" t="s">
        <v>101</v>
      </c>
      <c r="M19" t="s">
        <v>102</v>
      </c>
      <c r="N19" t="s">
        <v>174</v>
      </c>
      <c r="O19" t="s">
        <v>104</v>
      </c>
      <c r="P19">
        <v>0</v>
      </c>
      <c r="Q19" s="12">
        <f t="shared" si="7"/>
        <v>0</v>
      </c>
      <c r="R19" t="s">
        <v>116</v>
      </c>
      <c r="S19" t="s">
        <v>119</v>
      </c>
      <c r="T19" t="s">
        <v>119</v>
      </c>
      <c r="U19" t="s">
        <v>116</v>
      </c>
      <c r="V19" t="s">
        <v>120</v>
      </c>
      <c r="W19" t="s">
        <v>175</v>
      </c>
      <c r="X19" t="str">
        <f t="shared" si="6"/>
        <v>Paticipación en el Programa de Reempoderamiento de las Mujeres en la Política</v>
      </c>
      <c r="Y19" s="7">
        <v>45963</v>
      </c>
      <c r="Z19" s="7">
        <v>45965</v>
      </c>
      <c r="AA19">
        <f t="shared" si="3"/>
        <v>12</v>
      </c>
      <c r="AB19" s="8">
        <f>500+500+500+412+54.45+309.93+39.98+290.61+79.99+69.98+1760.24+1790+1105</f>
        <v>7412.18</v>
      </c>
      <c r="AC19" s="12">
        <v>0</v>
      </c>
      <c r="AD19" s="7">
        <v>46021</v>
      </c>
      <c r="AE19" s="9" t="s">
        <v>234</v>
      </c>
      <c r="AF19">
        <f t="shared" si="4"/>
        <v>12</v>
      </c>
      <c r="AG19" s="9" t="s">
        <v>195</v>
      </c>
      <c r="AH19" s="7" t="s">
        <v>117</v>
      </c>
      <c r="AI19" s="7">
        <v>46087</v>
      </c>
      <c r="AJ19" s="13" t="s">
        <v>252</v>
      </c>
    </row>
    <row r="20" spans="1:36" x14ac:dyDescent="0.25">
      <c r="A20">
        <v>2026</v>
      </c>
      <c r="B20" s="7">
        <v>46054</v>
      </c>
      <c r="C20" s="7">
        <v>46081</v>
      </c>
      <c r="D20" t="s">
        <v>124</v>
      </c>
      <c r="E20">
        <v>4138</v>
      </c>
      <c r="F20" t="s">
        <v>183</v>
      </c>
      <c r="G20" t="s">
        <v>183</v>
      </c>
      <c r="H20" t="s">
        <v>184</v>
      </c>
      <c r="I20" t="s">
        <v>185</v>
      </c>
      <c r="J20" t="s">
        <v>169</v>
      </c>
      <c r="K20" t="s">
        <v>186</v>
      </c>
      <c r="L20" t="s">
        <v>100</v>
      </c>
      <c r="M20" t="s">
        <v>102</v>
      </c>
      <c r="N20" t="s">
        <v>187</v>
      </c>
      <c r="O20" t="s">
        <v>104</v>
      </c>
      <c r="P20">
        <v>0</v>
      </c>
      <c r="Q20" s="12">
        <v>0</v>
      </c>
      <c r="R20" t="s">
        <v>116</v>
      </c>
      <c r="S20" t="s">
        <v>119</v>
      </c>
      <c r="T20" t="s">
        <v>119</v>
      </c>
      <c r="U20" t="s">
        <v>116</v>
      </c>
      <c r="V20" t="s">
        <v>120</v>
      </c>
      <c r="W20" t="s">
        <v>182</v>
      </c>
      <c r="X20" t="str">
        <f t="shared" si="6"/>
        <v>Presentarse en la Auditoria Superior de la Federación</v>
      </c>
      <c r="Y20" s="7">
        <v>45957</v>
      </c>
      <c r="Z20" s="7">
        <v>45958</v>
      </c>
      <c r="AA20">
        <f t="shared" si="3"/>
        <v>13</v>
      </c>
      <c r="AB20">
        <f>1350+1085+1035.5+15+15+1750+46+351+500+3575+300+1083+16+440+379.93+500+500</f>
        <v>12941.43</v>
      </c>
      <c r="AC20" s="12">
        <v>0</v>
      </c>
      <c r="AD20" s="7">
        <v>46020</v>
      </c>
      <c r="AE20" s="29" t="s">
        <v>235</v>
      </c>
      <c r="AF20">
        <f t="shared" si="4"/>
        <v>13</v>
      </c>
      <c r="AG20" s="9" t="s">
        <v>195</v>
      </c>
      <c r="AH20" s="7" t="s">
        <v>117</v>
      </c>
      <c r="AI20" s="7">
        <v>46087</v>
      </c>
      <c r="AJ20" s="13" t="s">
        <v>253</v>
      </c>
    </row>
    <row r="21" spans="1:36" x14ac:dyDescent="0.25">
      <c r="A21">
        <v>2026</v>
      </c>
      <c r="B21" s="7">
        <v>46054</v>
      </c>
      <c r="C21" s="7">
        <v>46081</v>
      </c>
      <c r="D21" t="s">
        <v>91</v>
      </c>
      <c r="E21">
        <v>4132</v>
      </c>
      <c r="F21" t="s">
        <v>144</v>
      </c>
      <c r="G21" t="s">
        <v>144</v>
      </c>
      <c r="H21" t="s">
        <v>188</v>
      </c>
      <c r="I21" t="s">
        <v>189</v>
      </c>
      <c r="J21" t="s">
        <v>190</v>
      </c>
      <c r="K21" t="s">
        <v>191</v>
      </c>
      <c r="L21" t="s">
        <v>100</v>
      </c>
      <c r="M21" t="s">
        <v>102</v>
      </c>
      <c r="N21" t="s">
        <v>192</v>
      </c>
      <c r="O21" t="s">
        <v>104</v>
      </c>
      <c r="P21">
        <v>0</v>
      </c>
      <c r="Q21" s="12">
        <f>+P21*AB21</f>
        <v>0</v>
      </c>
      <c r="R21" t="s">
        <v>116</v>
      </c>
      <c r="S21" t="s">
        <v>119</v>
      </c>
      <c r="T21" t="s">
        <v>119</v>
      </c>
      <c r="U21" t="s">
        <v>116</v>
      </c>
      <c r="V21" t="s">
        <v>120</v>
      </c>
      <c r="W21" t="s">
        <v>194</v>
      </c>
      <c r="X21" t="str">
        <f t="shared" si="6"/>
        <v>Reunión de trabajo, cursos, y procedimientos con sede en el CENAPRED</v>
      </c>
      <c r="Y21" s="7">
        <v>46029</v>
      </c>
      <c r="Z21" s="7">
        <v>46031</v>
      </c>
      <c r="AA21">
        <v>14</v>
      </c>
      <c r="AB21" s="8">
        <f>138.28+950+299.79+786+515+450+2219.01+870+4839.75+5019.75+1295.26</f>
        <v>17382.84</v>
      </c>
      <c r="AC21" s="8">
        <v>4891.0600000000004</v>
      </c>
      <c r="AD21" s="7">
        <v>46050</v>
      </c>
      <c r="AE21" s="9" t="s">
        <v>236</v>
      </c>
      <c r="AF21">
        <v>14</v>
      </c>
      <c r="AG21" s="9" t="s">
        <v>195</v>
      </c>
      <c r="AH21" s="7" t="s">
        <v>117</v>
      </c>
      <c r="AI21" s="7">
        <v>46087</v>
      </c>
      <c r="AJ21" s="13" t="s">
        <v>193</v>
      </c>
    </row>
    <row r="22" spans="1:36" x14ac:dyDescent="0.25">
      <c r="A22">
        <v>2026</v>
      </c>
      <c r="B22" s="7">
        <v>46054</v>
      </c>
      <c r="C22" s="7">
        <v>46081</v>
      </c>
      <c r="D22" t="s">
        <v>91</v>
      </c>
      <c r="E22">
        <v>4122</v>
      </c>
      <c r="F22" t="s">
        <v>224</v>
      </c>
      <c r="G22" t="s">
        <v>225</v>
      </c>
      <c r="H22" t="s">
        <v>226</v>
      </c>
      <c r="I22" t="s">
        <v>227</v>
      </c>
      <c r="J22" t="s">
        <v>228</v>
      </c>
      <c r="K22" t="s">
        <v>229</v>
      </c>
      <c r="L22" t="s">
        <v>101</v>
      </c>
      <c r="M22" t="s">
        <v>102</v>
      </c>
      <c r="N22" t="s">
        <v>237</v>
      </c>
      <c r="O22" t="s">
        <v>104</v>
      </c>
      <c r="P22">
        <v>3</v>
      </c>
      <c r="Q22" s="12">
        <f>+P22*AB22</f>
        <v>14840.175000000001</v>
      </c>
      <c r="R22" t="s">
        <v>116</v>
      </c>
      <c r="S22" t="s">
        <v>119</v>
      </c>
      <c r="T22" t="s">
        <v>119</v>
      </c>
      <c r="U22" t="s">
        <v>116</v>
      </c>
      <c r="V22" t="s">
        <v>238</v>
      </c>
      <c r="W22" t="s">
        <v>239</v>
      </c>
      <c r="X22" t="str">
        <f t="shared" si="6"/>
        <v>Asistenciaa la "Capacitación en materia de Desarrollo Económico y Protección Civil"</v>
      </c>
      <c r="Y22" s="7">
        <v>46048</v>
      </c>
      <c r="Z22" s="7">
        <v>46049</v>
      </c>
      <c r="AA22">
        <v>15</v>
      </c>
      <c r="AB22" s="8">
        <f>19786.9/4</f>
        <v>4946.7250000000004</v>
      </c>
      <c r="AC22" s="8">
        <v>13.5</v>
      </c>
      <c r="AD22" s="7">
        <v>46056</v>
      </c>
      <c r="AE22" s="9" t="s">
        <v>231</v>
      </c>
      <c r="AF22">
        <v>15</v>
      </c>
      <c r="AG22" s="9" t="s">
        <v>195</v>
      </c>
      <c r="AH22" s="7" t="s">
        <v>117</v>
      </c>
      <c r="AI22" s="7">
        <v>46087</v>
      </c>
      <c r="AJ22" s="13" t="s">
        <v>157</v>
      </c>
    </row>
    <row r="23" spans="1:36" x14ac:dyDescent="0.25">
      <c r="A23">
        <v>2026</v>
      </c>
      <c r="B23" s="7">
        <v>46054</v>
      </c>
      <c r="C23" s="7">
        <v>46081</v>
      </c>
      <c r="D23" t="s">
        <v>94</v>
      </c>
      <c r="E23">
        <v>4104</v>
      </c>
      <c r="F23" t="s">
        <v>166</v>
      </c>
      <c r="G23" t="s">
        <v>166</v>
      </c>
      <c r="H23" t="s">
        <v>167</v>
      </c>
      <c r="I23" t="s">
        <v>240</v>
      </c>
      <c r="J23" t="s">
        <v>241</v>
      </c>
      <c r="K23" t="s">
        <v>242</v>
      </c>
      <c r="L23" t="s">
        <v>100</v>
      </c>
      <c r="M23" t="s">
        <v>102</v>
      </c>
      <c r="N23" t="s">
        <v>243</v>
      </c>
      <c r="O23" t="s">
        <v>105</v>
      </c>
      <c r="P23">
        <v>0</v>
      </c>
      <c r="Q23" s="12">
        <f>+P23*AB23</f>
        <v>0</v>
      </c>
      <c r="R23" t="s">
        <v>116</v>
      </c>
      <c r="S23" t="s">
        <v>119</v>
      </c>
      <c r="T23" t="s">
        <v>119</v>
      </c>
      <c r="U23" t="s">
        <v>244</v>
      </c>
      <c r="V23" t="s">
        <v>244</v>
      </c>
      <c r="W23" s="3" t="s">
        <v>245</v>
      </c>
      <c r="X23" t="str">
        <f t="shared" si="6"/>
        <v xml:space="preserve">Participacipar en el FITUR 2026 </v>
      </c>
      <c r="Y23" s="7">
        <v>46039</v>
      </c>
      <c r="Z23" s="7">
        <v>46046</v>
      </c>
      <c r="AA23">
        <v>16</v>
      </c>
      <c r="AB23" s="4">
        <v>19615.419999999998</v>
      </c>
      <c r="AC23" s="30">
        <v>0</v>
      </c>
      <c r="AD23" s="7">
        <v>46063</v>
      </c>
      <c r="AE23" s="27" t="s">
        <v>232</v>
      </c>
      <c r="AF23">
        <v>16</v>
      </c>
      <c r="AG23" s="17" t="s">
        <v>195</v>
      </c>
      <c r="AH23" s="7" t="s">
        <v>117</v>
      </c>
      <c r="AI23" s="7">
        <v>46087</v>
      </c>
      <c r="AJ23" s="13" t="s">
        <v>157</v>
      </c>
    </row>
    <row r="24" spans="1:36" x14ac:dyDescent="0.25">
      <c r="A24">
        <v>2026</v>
      </c>
      <c r="B24" s="7">
        <v>46054</v>
      </c>
      <c r="C24" s="7">
        <v>46081</v>
      </c>
      <c r="D24" t="s">
        <v>90</v>
      </c>
      <c r="E24">
        <v>3047</v>
      </c>
      <c r="F24" t="s">
        <v>246</v>
      </c>
      <c r="G24" t="s">
        <v>246</v>
      </c>
      <c r="H24" t="s">
        <v>247</v>
      </c>
      <c r="I24" t="s">
        <v>248</v>
      </c>
      <c r="J24" t="s">
        <v>249</v>
      </c>
      <c r="K24" t="s">
        <v>250</v>
      </c>
      <c r="L24" t="s">
        <v>100</v>
      </c>
      <c r="M24" t="s">
        <v>102</v>
      </c>
      <c r="N24" t="s">
        <v>251</v>
      </c>
      <c r="O24" t="s">
        <v>104</v>
      </c>
      <c r="P24">
        <v>0</v>
      </c>
      <c r="Q24" s="12">
        <v>0</v>
      </c>
      <c r="R24" t="s">
        <v>116</v>
      </c>
      <c r="S24" t="s">
        <v>119</v>
      </c>
      <c r="T24" t="s">
        <v>119</v>
      </c>
      <c r="U24" t="s">
        <v>116</v>
      </c>
      <c r="V24" t="s">
        <v>238</v>
      </c>
      <c r="W24" s="21" t="s">
        <v>239</v>
      </c>
      <c r="X24" t="str">
        <f t="shared" si="6"/>
        <v>Traslado del Camión Internacional Jetpatcher</v>
      </c>
      <c r="Y24" s="7">
        <v>46013</v>
      </c>
      <c r="Z24" s="7">
        <v>46013</v>
      </c>
      <c r="AA24">
        <v>17</v>
      </c>
      <c r="AB24" s="4">
        <v>5978</v>
      </c>
      <c r="AC24" s="4">
        <v>1522</v>
      </c>
      <c r="AD24" s="7">
        <v>46022</v>
      </c>
      <c r="AE24" s="28" t="s">
        <v>233</v>
      </c>
      <c r="AF24">
        <v>17</v>
      </c>
      <c r="AG24" s="17" t="s">
        <v>195</v>
      </c>
      <c r="AH24" s="7" t="s">
        <v>117</v>
      </c>
      <c r="AI24" s="7">
        <v>46087</v>
      </c>
      <c r="AJ24" s="13" t="s">
        <v>157</v>
      </c>
    </row>
    <row r="25" spans="1:36" x14ac:dyDescent="0.25">
      <c r="B25" s="7"/>
      <c r="C25" s="7"/>
      <c r="Q25" s="12"/>
      <c r="Y25" s="7"/>
      <c r="Z25" s="7"/>
      <c r="AD25" s="7"/>
      <c r="AE25" s="28"/>
      <c r="AG25" s="17"/>
      <c r="AH25" s="7"/>
      <c r="AI25" s="7"/>
      <c r="AJ25" s="13"/>
    </row>
    <row r="26" spans="1:36" x14ac:dyDescent="0.25">
      <c r="B26" s="7"/>
      <c r="C26" s="7"/>
      <c r="Q26" s="12"/>
      <c r="Y26" s="7"/>
      <c r="Z26" s="7"/>
      <c r="AE26" s="25"/>
      <c r="AG26" s="17"/>
      <c r="AH26" s="7"/>
      <c r="AI26" s="7"/>
      <c r="AJ26" s="13"/>
    </row>
    <row r="27" spans="1:36" x14ac:dyDescent="0.25">
      <c r="B27" s="7"/>
      <c r="C27" s="7"/>
      <c r="Q27" s="12"/>
      <c r="Y27" s="7"/>
      <c r="Z27" s="7"/>
      <c r="AE27" s="25"/>
      <c r="AG27" s="17"/>
      <c r="AH27" s="7"/>
      <c r="AI27" s="7"/>
      <c r="AJ27" s="13"/>
    </row>
    <row r="28" spans="1:36" x14ac:dyDescent="0.25">
      <c r="B28" s="7"/>
      <c r="C28" s="7"/>
      <c r="AE28" s="25"/>
    </row>
    <row r="29" spans="1:36" x14ac:dyDescent="0.25">
      <c r="AE29" s="25"/>
    </row>
    <row r="30" spans="1:36" x14ac:dyDescent="0.25">
      <c r="AE30" s="25"/>
    </row>
    <row r="31" spans="1:36" x14ac:dyDescent="0.25">
      <c r="AE31" s="25"/>
    </row>
    <row r="32" spans="1:36" x14ac:dyDescent="0.25">
      <c r="AE32" s="25"/>
    </row>
    <row r="33" spans="31:31" x14ac:dyDescent="0.25">
      <c r="AE33" s="26"/>
    </row>
  </sheetData>
  <mergeCells count="7">
    <mergeCell ref="A6:AJ6"/>
    <mergeCell ref="A2:C2"/>
    <mergeCell ref="D2:F2"/>
    <mergeCell ref="G2:I2"/>
    <mergeCell ref="A3:C3"/>
    <mergeCell ref="D3:F3"/>
    <mergeCell ref="G3:I3"/>
  </mergeCells>
  <phoneticPr fontId="7" type="noConversion"/>
  <dataValidations count="5">
    <dataValidation type="list" allowBlank="1" showErrorMessage="1" sqref="L16" xr:uid="{5DD0871C-4493-4E0D-909B-5C1C4575E074}">
      <formula1>Hidden_28</formula1>
    </dataValidation>
    <dataValidation type="list" allowBlank="1" showErrorMessage="1" sqref="D8:D170" xr:uid="{00000000-0002-0000-0000-000000000000}">
      <formula1>Hidden_13</formula1>
    </dataValidation>
    <dataValidation type="list" allowBlank="1" showErrorMessage="1" sqref="L8:L170" xr:uid="{00000000-0002-0000-0000-000001000000}">
      <formula1>Hidden_211</formula1>
    </dataValidation>
    <dataValidation type="list" allowBlank="1" showErrorMessage="1" sqref="M8:M170" xr:uid="{00000000-0002-0000-0000-000002000000}">
      <formula1>Hidden_312</formula1>
    </dataValidation>
    <dataValidation type="list" allowBlank="1" showErrorMessage="1" sqref="O8:O170" xr:uid="{00000000-0002-0000-0000-000003000000}">
      <formula1>Hidden_414</formula1>
    </dataValidation>
  </dataValidations>
  <hyperlinks>
    <hyperlink ref="AG8" r:id="rId1" xr:uid="{71D726B3-4B91-489B-877F-F8A50DDAD247}"/>
    <hyperlink ref="AE8" r:id="rId2" xr:uid="{CEC16D27-FDAD-4D45-A320-0C9F617A7FDD}"/>
    <hyperlink ref="AE9" r:id="rId3" xr:uid="{5D14FDA1-4D9A-4DDF-BD8F-A4EC36D27762}"/>
    <hyperlink ref="AG9" r:id="rId4" xr:uid="{DC12D0F3-B5ED-419E-8C94-D12D7BBF9A90}"/>
    <hyperlink ref="AE10" r:id="rId5" xr:uid="{7ED8DEB9-C94D-4571-BBD8-ACD66C012C0F}"/>
    <hyperlink ref="AE12" r:id="rId6" xr:uid="{B447D33B-29BD-409F-9A60-F9F5BC7F695E}"/>
    <hyperlink ref="AG21" r:id="rId7" xr:uid="{9670961D-059D-4DD6-B68A-4732C8421780}"/>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2"/>
  <sheetViews>
    <sheetView topLeftCell="A4" workbookViewId="0">
      <selection activeCell="A4" sqref="A4:D20"/>
    </sheetView>
  </sheetViews>
  <sheetFormatPr baseColWidth="10" defaultColWidth="8.7109375" defaultRowHeight="15" x14ac:dyDescent="0.25"/>
  <cols>
    <col min="1" max="1" width="3.42578125" bestFit="1" customWidth="1"/>
    <col min="2" max="2" width="22.42578125" customWidth="1"/>
    <col min="3" max="4" width="25.85546875" customWidth="1"/>
    <col min="6" max="6" width="10.140625" bestFit="1" customWidth="1"/>
  </cols>
  <sheetData>
    <row r="1" spans="1:6" hidden="1" x14ac:dyDescent="0.25">
      <c r="B1" t="s">
        <v>7</v>
      </c>
      <c r="C1" t="s">
        <v>10</v>
      </c>
      <c r="D1" t="s">
        <v>12</v>
      </c>
    </row>
    <row r="2" spans="1:6" hidden="1" x14ac:dyDescent="0.25">
      <c r="B2" t="s">
        <v>106</v>
      </c>
      <c r="C2" t="s">
        <v>107</v>
      </c>
      <c r="D2" t="s">
        <v>108</v>
      </c>
    </row>
    <row r="3" spans="1:6" ht="75" x14ac:dyDescent="0.25">
      <c r="A3" s="1" t="s">
        <v>109</v>
      </c>
      <c r="B3" s="1" t="s">
        <v>110</v>
      </c>
      <c r="C3" s="1" t="s">
        <v>111</v>
      </c>
      <c r="D3" s="1" t="s">
        <v>112</v>
      </c>
    </row>
    <row r="4" spans="1:6" x14ac:dyDescent="0.25">
      <c r="A4">
        <f>+'Reporte de Formatos'!AA8</f>
        <v>1</v>
      </c>
      <c r="B4">
        <v>37500</v>
      </c>
      <c r="C4" t="s">
        <v>115</v>
      </c>
      <c r="D4" s="4">
        <f>+'Reporte de Formatos'!AB8+'Reporte de Formatos'!Q8</f>
        <v>3339.02</v>
      </c>
    </row>
    <row r="5" spans="1:6" x14ac:dyDescent="0.25">
      <c r="A5">
        <f>+'Reporte de Formatos'!AA9</f>
        <v>2</v>
      </c>
      <c r="B5">
        <v>37500</v>
      </c>
      <c r="C5" t="s">
        <v>115</v>
      </c>
      <c r="D5" s="4">
        <f>+'Reporte de Formatos'!AB9+'Reporte de Formatos'!Q9</f>
        <v>8991.4700000000012</v>
      </c>
    </row>
    <row r="6" spans="1:6" x14ac:dyDescent="0.25">
      <c r="A6">
        <f>+'Reporte de Formatos'!AA10</f>
        <v>3</v>
      </c>
      <c r="B6">
        <v>37500</v>
      </c>
      <c r="C6" t="s">
        <v>115</v>
      </c>
      <c r="D6" s="4">
        <f>+'Reporte de Formatos'!AB10+'Reporte de Formatos'!Q10</f>
        <v>21357.94</v>
      </c>
      <c r="F6" s="16"/>
    </row>
    <row r="7" spans="1:6" x14ac:dyDescent="0.25">
      <c r="A7">
        <f>+'Reporte de Formatos'!AA11</f>
        <v>4</v>
      </c>
      <c r="B7">
        <v>37500</v>
      </c>
      <c r="C7" t="s">
        <v>115</v>
      </c>
      <c r="D7" s="4">
        <f>+'Reporte de Formatos'!AB11+'Reporte de Formatos'!Q11</f>
        <v>24015.489999999998</v>
      </c>
    </row>
    <row r="8" spans="1:6" x14ac:dyDescent="0.25">
      <c r="A8">
        <f>+'Reporte de Formatos'!AA12</f>
        <v>5</v>
      </c>
      <c r="B8">
        <v>37500</v>
      </c>
      <c r="C8" t="s">
        <v>115</v>
      </c>
      <c r="D8" s="4">
        <f>+'Reporte de Formatos'!AB12+'Reporte de Formatos'!Q12</f>
        <v>12462.020000000002</v>
      </c>
    </row>
    <row r="9" spans="1:6" x14ac:dyDescent="0.25">
      <c r="A9">
        <f>+'Reporte de Formatos'!AA13</f>
        <v>6</v>
      </c>
      <c r="B9">
        <v>37500</v>
      </c>
      <c r="C9" t="s">
        <v>115</v>
      </c>
      <c r="D9" s="4">
        <f>+'Reporte de Formatos'!AB13+'Reporte de Formatos'!Q13</f>
        <v>16228.210000000001</v>
      </c>
    </row>
    <row r="10" spans="1:6" x14ac:dyDescent="0.25">
      <c r="A10">
        <f>+'Reporte de Formatos'!AA14</f>
        <v>7</v>
      </c>
      <c r="B10">
        <v>37500</v>
      </c>
      <c r="C10" t="s">
        <v>115</v>
      </c>
      <c r="D10" s="4">
        <f>+'Reporte de Formatos'!AB14+'Reporte de Formatos'!Q14</f>
        <v>3144</v>
      </c>
    </row>
    <row r="11" spans="1:6" x14ac:dyDescent="0.25">
      <c r="A11">
        <f>+'Reporte de Formatos'!AA15</f>
        <v>8</v>
      </c>
      <c r="B11">
        <v>37500</v>
      </c>
      <c r="C11" t="s">
        <v>115</v>
      </c>
      <c r="D11" s="4">
        <f>+'Reporte de Formatos'!AB15+'Reporte de Formatos'!Q15</f>
        <v>3538</v>
      </c>
    </row>
    <row r="12" spans="1:6" x14ac:dyDescent="0.25">
      <c r="A12">
        <f>+'Reporte de Formatos'!AA16</f>
        <v>9</v>
      </c>
      <c r="B12">
        <v>37500</v>
      </c>
      <c r="C12" t="s">
        <v>115</v>
      </c>
      <c r="D12" s="4">
        <f>+'Reporte de Formatos'!AB16+'Reporte de Formatos'!Q16</f>
        <v>5687</v>
      </c>
    </row>
    <row r="13" spans="1:6" x14ac:dyDescent="0.25">
      <c r="A13">
        <f>+'Reporte de Formatos'!AA17</f>
        <v>10</v>
      </c>
      <c r="B13">
        <v>37500</v>
      </c>
      <c r="C13" t="s">
        <v>115</v>
      </c>
      <c r="D13" s="4">
        <f>+'Reporte de Formatos'!AB17+'Reporte de Formatos'!Q17</f>
        <v>6024.6</v>
      </c>
    </row>
    <row r="14" spans="1:6" x14ac:dyDescent="0.25">
      <c r="A14">
        <f>+'Reporte de Formatos'!AA18</f>
        <v>11</v>
      </c>
      <c r="B14">
        <v>37500</v>
      </c>
      <c r="C14" t="s">
        <v>115</v>
      </c>
      <c r="D14" s="4">
        <f>+'Reporte de Formatos'!AB18+'Reporte de Formatos'!Q18</f>
        <v>8029.29</v>
      </c>
    </row>
    <row r="15" spans="1:6" x14ac:dyDescent="0.25">
      <c r="A15">
        <f>+'Reporte de Formatos'!AA19</f>
        <v>12</v>
      </c>
      <c r="B15">
        <v>37500</v>
      </c>
      <c r="C15" t="s">
        <v>115</v>
      </c>
      <c r="D15" s="4">
        <f>+'Reporte de Formatos'!AB19+'Reporte de Formatos'!Q19</f>
        <v>7412.18</v>
      </c>
    </row>
    <row r="16" spans="1:6" x14ac:dyDescent="0.25">
      <c r="A16">
        <f>+'Reporte de Formatos'!AA20</f>
        <v>13</v>
      </c>
      <c r="B16">
        <v>37500</v>
      </c>
      <c r="C16" t="s">
        <v>115</v>
      </c>
      <c r="D16" s="4">
        <f>+'Reporte de Formatos'!AB20+'Reporte de Formatos'!Q20</f>
        <v>12941.43</v>
      </c>
    </row>
    <row r="17" spans="1:4" x14ac:dyDescent="0.25">
      <c r="A17">
        <f>+'Reporte de Formatos'!AA21</f>
        <v>14</v>
      </c>
      <c r="B17">
        <v>37501</v>
      </c>
      <c r="C17" t="s">
        <v>115</v>
      </c>
      <c r="D17" s="4">
        <f>+'Reporte de Formatos'!AB21+'Reporte de Formatos'!Q21</f>
        <v>17382.84</v>
      </c>
    </row>
    <row r="18" spans="1:4" x14ac:dyDescent="0.25">
      <c r="A18">
        <f>+'Reporte de Formatos'!AA22</f>
        <v>15</v>
      </c>
      <c r="B18">
        <v>37502</v>
      </c>
      <c r="C18" t="s">
        <v>115</v>
      </c>
      <c r="D18" s="4">
        <f>+'Reporte de Formatos'!AB22+'Reporte de Formatos'!Q22</f>
        <v>19786.900000000001</v>
      </c>
    </row>
    <row r="19" spans="1:4" x14ac:dyDescent="0.25">
      <c r="A19">
        <f>+'Reporte de Formatos'!AA23</f>
        <v>16</v>
      </c>
      <c r="B19">
        <v>37504</v>
      </c>
      <c r="C19" t="s">
        <v>115</v>
      </c>
      <c r="D19" s="4">
        <f>+'Reporte de Formatos'!AB23+'Reporte de Formatos'!Q23</f>
        <v>19615.419999999998</v>
      </c>
    </row>
    <row r="20" spans="1:4" x14ac:dyDescent="0.25">
      <c r="A20">
        <f>+'Reporte de Formatos'!AA24</f>
        <v>17</v>
      </c>
      <c r="B20">
        <v>37507</v>
      </c>
      <c r="C20" t="s">
        <v>115</v>
      </c>
      <c r="D20" s="4">
        <f>+'Reporte de Formatos'!AB24+'Reporte de Formatos'!Q24</f>
        <v>5978</v>
      </c>
    </row>
    <row r="21" spans="1:4" x14ac:dyDescent="0.25">
      <c r="D21" s="4"/>
    </row>
    <row r="22" spans="1:4" x14ac:dyDescent="0.25">
      <c r="D22"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2"/>
  <sheetViews>
    <sheetView topLeftCell="A3" workbookViewId="0">
      <selection activeCell="A20" sqref="A4:B20"/>
    </sheetView>
  </sheetViews>
  <sheetFormatPr baseColWidth="10" defaultColWidth="8.7109375" defaultRowHeight="15" x14ac:dyDescent="0.25"/>
  <cols>
    <col min="1" max="1" width="6.28515625" bestFit="1" customWidth="1"/>
    <col min="2" max="2" width="80.140625" style="21" bestFit="1" customWidth="1"/>
  </cols>
  <sheetData>
    <row r="1" spans="1:2" hidden="1" x14ac:dyDescent="0.25">
      <c r="B1" s="21" t="s">
        <v>14</v>
      </c>
    </row>
    <row r="2" spans="1:2" hidden="1" x14ac:dyDescent="0.25">
      <c r="B2" s="21" t="s">
        <v>113</v>
      </c>
    </row>
    <row r="3" spans="1:2" x14ac:dyDescent="0.25">
      <c r="A3" s="1" t="s">
        <v>109</v>
      </c>
      <c r="B3" s="22" t="s">
        <v>114</v>
      </c>
    </row>
    <row r="4" spans="1:2" x14ac:dyDescent="0.25">
      <c r="A4">
        <f>+'Reporte de Formatos'!AF8</f>
        <v>1</v>
      </c>
      <c r="B4" s="9" t="s">
        <v>198</v>
      </c>
    </row>
    <row r="5" spans="1:2" x14ac:dyDescent="0.25">
      <c r="A5">
        <f>+'Reporte de Formatos'!AF9</f>
        <v>2</v>
      </c>
      <c r="B5" s="11" t="s">
        <v>200</v>
      </c>
    </row>
    <row r="6" spans="1:2" x14ac:dyDescent="0.25">
      <c r="A6">
        <f>+'Reporte de Formatos'!AF10</f>
        <v>3</v>
      </c>
      <c r="B6" s="9" t="s">
        <v>203</v>
      </c>
    </row>
    <row r="7" spans="1:2" x14ac:dyDescent="0.25">
      <c r="A7">
        <f>+'Reporte de Formatos'!AF11</f>
        <v>4</v>
      </c>
      <c r="B7" s="11" t="s">
        <v>202</v>
      </c>
    </row>
    <row r="8" spans="1:2" x14ac:dyDescent="0.25">
      <c r="A8">
        <f>+'Reporte de Formatos'!AF12</f>
        <v>5</v>
      </c>
      <c r="B8" s="11" t="s">
        <v>204</v>
      </c>
    </row>
    <row r="9" spans="1:2" x14ac:dyDescent="0.25">
      <c r="A9">
        <f>+'Reporte de Formatos'!AF13</f>
        <v>6</v>
      </c>
      <c r="B9" s="11" t="s">
        <v>205</v>
      </c>
    </row>
    <row r="10" spans="1:2" x14ac:dyDescent="0.25">
      <c r="A10">
        <f>+'Reporte de Formatos'!AF14</f>
        <v>7</v>
      </c>
      <c r="B10" s="11" t="s">
        <v>206</v>
      </c>
    </row>
    <row r="11" spans="1:2" x14ac:dyDescent="0.25">
      <c r="A11">
        <f>+'Reporte de Formatos'!AF15</f>
        <v>8</v>
      </c>
      <c r="B11" s="11" t="s">
        <v>207</v>
      </c>
    </row>
    <row r="12" spans="1:2" x14ac:dyDescent="0.25">
      <c r="A12">
        <f>+'Reporte de Formatos'!AF16</f>
        <v>9</v>
      </c>
      <c r="B12" s="9" t="s">
        <v>208</v>
      </c>
    </row>
    <row r="13" spans="1:2" x14ac:dyDescent="0.25">
      <c r="A13">
        <f>+'Reporte de Formatos'!AF17</f>
        <v>10</v>
      </c>
      <c r="B13" s="11" t="s">
        <v>209</v>
      </c>
    </row>
    <row r="14" spans="1:2" x14ac:dyDescent="0.25">
      <c r="A14">
        <f>+'Reporte de Formatos'!AF18</f>
        <v>11</v>
      </c>
      <c r="B14" s="11" t="s">
        <v>210</v>
      </c>
    </row>
    <row r="15" spans="1:2" x14ac:dyDescent="0.25">
      <c r="A15">
        <f>+'Reporte de Formatos'!AF19</f>
        <v>12</v>
      </c>
      <c r="B15" s="11" t="s">
        <v>211</v>
      </c>
    </row>
    <row r="16" spans="1:2" x14ac:dyDescent="0.25">
      <c r="A16">
        <f>+'Reporte de Formatos'!AF20</f>
        <v>13</v>
      </c>
      <c r="B16" s="10" t="s">
        <v>212</v>
      </c>
    </row>
    <row r="17" spans="1:2" x14ac:dyDescent="0.25">
      <c r="A17">
        <f>+'Reporte de Formatos'!AF21</f>
        <v>14</v>
      </c>
      <c r="B17" s="10" t="s">
        <v>213</v>
      </c>
    </row>
    <row r="18" spans="1:2" x14ac:dyDescent="0.25">
      <c r="A18">
        <f>+'Reporte de Formatos'!AF22</f>
        <v>15</v>
      </c>
      <c r="B18" s="11" t="s">
        <v>214</v>
      </c>
    </row>
    <row r="19" spans="1:2" x14ac:dyDescent="0.25">
      <c r="A19">
        <f>+'Reporte de Formatos'!AF23</f>
        <v>16</v>
      </c>
      <c r="B19" s="11" t="s">
        <v>215</v>
      </c>
    </row>
    <row r="20" spans="1:2" x14ac:dyDescent="0.25">
      <c r="A20">
        <f>+'Reporte de Formatos'!AF24</f>
        <v>17</v>
      </c>
      <c r="B20" s="11" t="s">
        <v>216</v>
      </c>
    </row>
    <row r="21" spans="1:2" x14ac:dyDescent="0.25">
      <c r="B21" s="11"/>
    </row>
    <row r="22" spans="1:2" x14ac:dyDescent="0.25">
      <c r="B22" s="11"/>
    </row>
  </sheetData>
  <hyperlinks>
    <hyperlink ref="B4" r:id="rId1" xr:uid="{592D365C-17D4-45EC-B647-BB76BF777CB3}"/>
    <hyperlink ref="B5" r:id="rId2" xr:uid="{E04DE722-9B50-478D-A9FF-D8FAFF3F2C3D}"/>
    <hyperlink ref="B14" r:id="rId3" xr:uid="{049194CA-0595-454F-B58A-541B8ED47B1E}"/>
    <hyperlink ref="B19" r:id="rId4" xr:uid="{9695FC27-2C1B-4EF7-BE23-2C3AE8AE0EAC}"/>
    <hyperlink ref="B20" r:id="rId5" xr:uid="{AF98F088-056B-4BB5-86D8-16855275B2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2024-03-21T16:49:34Z</dcterms:created>
  <dcterms:modified xsi:type="dcterms:W3CDTF">2026-03-06T21:28:16Z</dcterms:modified>
</cp:coreProperties>
</file>